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 iterateCount="1"/>
</workbook>
</file>

<file path=xl/calcChain.xml><?xml version="1.0" encoding="utf-8"?>
<calcChain xmlns="http://schemas.openxmlformats.org/spreadsheetml/2006/main">
  <c r="BK39" i="8" l="1"/>
  <c r="BK36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C51" i="8"/>
  <c r="BK50" i="8"/>
  <c r="K37" i="9"/>
  <c r="BK38" i="8"/>
  <c r="BK40" i="8"/>
  <c r="BK8" i="8" l="1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R28" i="8" s="1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2" i="8"/>
  <c r="BK33" i="8" s="1"/>
  <c r="C33" i="8"/>
  <c r="D33" i="8"/>
  <c r="E33" i="8"/>
  <c r="F33" i="8"/>
  <c r="G33" i="8"/>
  <c r="H33" i="8"/>
  <c r="I33" i="8"/>
  <c r="J33" i="8"/>
  <c r="K33" i="8"/>
  <c r="L33" i="8"/>
  <c r="M33" i="8"/>
  <c r="N33" i="8"/>
  <c r="N45" i="8" s="1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1" i="8"/>
  <c r="BK42" i="8"/>
  <c r="BK43" i="8"/>
  <c r="C44" i="8"/>
  <c r="D44" i="8"/>
  <c r="E44" i="8"/>
  <c r="F44" i="8"/>
  <c r="G44" i="8"/>
  <c r="H44" i="8"/>
  <c r="H45" i="8" s="1"/>
  <c r="I44" i="8"/>
  <c r="J44" i="8"/>
  <c r="K44" i="8"/>
  <c r="L44" i="8"/>
  <c r="L45" i="8" s="1"/>
  <c r="M44" i="8"/>
  <c r="N44" i="8"/>
  <c r="O44" i="8"/>
  <c r="P44" i="8"/>
  <c r="P45" i="8" s="1"/>
  <c r="Q44" i="8"/>
  <c r="R44" i="8"/>
  <c r="S44" i="8"/>
  <c r="T44" i="8"/>
  <c r="T45" i="8" s="1"/>
  <c r="U44" i="8"/>
  <c r="V44" i="8"/>
  <c r="W44" i="8"/>
  <c r="X44" i="8"/>
  <c r="X45" i="8" s="1"/>
  <c r="Y44" i="8"/>
  <c r="Z44" i="8"/>
  <c r="AA44" i="8"/>
  <c r="AB44" i="8"/>
  <c r="AB45" i="8" s="1"/>
  <c r="AC44" i="8"/>
  <c r="AD44" i="8"/>
  <c r="AE44" i="8"/>
  <c r="AF44" i="8"/>
  <c r="AF45" i="8" s="1"/>
  <c r="AG44" i="8"/>
  <c r="AH44" i="8"/>
  <c r="AI44" i="8"/>
  <c r="AJ44" i="8"/>
  <c r="AJ45" i="8" s="1"/>
  <c r="AK44" i="8"/>
  <c r="AL44" i="8"/>
  <c r="AM44" i="8"/>
  <c r="AN44" i="8"/>
  <c r="AN45" i="8" s="1"/>
  <c r="AO44" i="8"/>
  <c r="AP44" i="8"/>
  <c r="AQ44" i="8"/>
  <c r="AR44" i="8"/>
  <c r="AR45" i="8" s="1"/>
  <c r="AS44" i="8"/>
  <c r="AT44" i="8"/>
  <c r="AU44" i="8"/>
  <c r="AV44" i="8"/>
  <c r="AV45" i="8" s="1"/>
  <c r="AW44" i="8"/>
  <c r="AX44" i="8"/>
  <c r="AY44" i="8"/>
  <c r="AZ44" i="8"/>
  <c r="AZ45" i="8" s="1"/>
  <c r="BA44" i="8"/>
  <c r="BB44" i="8"/>
  <c r="BC44" i="8"/>
  <c r="BD44" i="8"/>
  <c r="BD45" i="8" s="1"/>
  <c r="BE44" i="8"/>
  <c r="BF44" i="8"/>
  <c r="BG44" i="8"/>
  <c r="BH44" i="8"/>
  <c r="BH45" i="8" s="1"/>
  <c r="BI44" i="8"/>
  <c r="BJ44" i="8"/>
  <c r="G45" i="8"/>
  <c r="BK49" i="8"/>
  <c r="BK51" i="8" s="1"/>
  <c r="BK55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8" i="8"/>
  <c r="BK59" i="8" s="1"/>
  <c r="C59" i="8"/>
  <c r="D59" i="8"/>
  <c r="E59" i="8"/>
  <c r="F59" i="8"/>
  <c r="G59" i="8"/>
  <c r="H59" i="8"/>
  <c r="I59" i="8"/>
  <c r="J59" i="8"/>
  <c r="K59" i="8"/>
  <c r="K60" i="8" s="1"/>
  <c r="L59" i="8"/>
  <c r="M59" i="8"/>
  <c r="N59" i="8"/>
  <c r="O59" i="8"/>
  <c r="P59" i="8"/>
  <c r="P60" i="8" s="1"/>
  <c r="Q59" i="8"/>
  <c r="R59" i="8"/>
  <c r="S59" i="8"/>
  <c r="T59" i="8"/>
  <c r="T60" i="8" s="1"/>
  <c r="U59" i="8"/>
  <c r="V59" i="8"/>
  <c r="W59" i="8"/>
  <c r="X59" i="8"/>
  <c r="Y59" i="8"/>
  <c r="Z59" i="8"/>
  <c r="AA59" i="8"/>
  <c r="AB59" i="8"/>
  <c r="AB60" i="8" s="1"/>
  <c r="AC59" i="8"/>
  <c r="AD59" i="8"/>
  <c r="AE59" i="8"/>
  <c r="AF59" i="8"/>
  <c r="AF60" i="8" s="1"/>
  <c r="AG59" i="8"/>
  <c r="AH59" i="8"/>
  <c r="AI59" i="8"/>
  <c r="AJ59" i="8"/>
  <c r="AJ60" i="8" s="1"/>
  <c r="AK59" i="8"/>
  <c r="AL59" i="8"/>
  <c r="AM59" i="8"/>
  <c r="AN59" i="8"/>
  <c r="AO59" i="8"/>
  <c r="AP59" i="8"/>
  <c r="AQ59" i="8"/>
  <c r="AR59" i="8"/>
  <c r="AR60" i="8" s="1"/>
  <c r="AS59" i="8"/>
  <c r="AT59" i="8"/>
  <c r="AU59" i="8"/>
  <c r="AV59" i="8"/>
  <c r="AV60" i="8" s="1"/>
  <c r="AW59" i="8"/>
  <c r="AX59" i="8"/>
  <c r="AY59" i="8"/>
  <c r="AZ59" i="8"/>
  <c r="AZ60" i="8" s="1"/>
  <c r="BA59" i="8"/>
  <c r="BB59" i="8"/>
  <c r="BC59" i="8"/>
  <c r="BD59" i="8"/>
  <c r="BE59" i="8"/>
  <c r="BF59" i="8"/>
  <c r="BG59" i="8"/>
  <c r="BH59" i="8"/>
  <c r="BH60" i="8" s="1"/>
  <c r="BI59" i="8"/>
  <c r="BJ59" i="8"/>
  <c r="C60" i="8"/>
  <c r="G60" i="8"/>
  <c r="X60" i="8"/>
  <c r="AN60" i="8"/>
  <c r="BD60" i="8"/>
  <c r="BK64" i="8"/>
  <c r="BK65" i="8" s="1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AQ65" i="8"/>
  <c r="AR65" i="8"/>
  <c r="AS65" i="8"/>
  <c r="AT65" i="8"/>
  <c r="AU65" i="8"/>
  <c r="AV65" i="8"/>
  <c r="AW65" i="8"/>
  <c r="AX65" i="8"/>
  <c r="AY65" i="8"/>
  <c r="AZ65" i="8"/>
  <c r="BA65" i="8"/>
  <c r="BB65" i="8"/>
  <c r="BC65" i="8"/>
  <c r="BD65" i="8"/>
  <c r="BE65" i="8"/>
  <c r="BF65" i="8"/>
  <c r="BG65" i="8"/>
  <c r="BH65" i="8"/>
  <c r="BI65" i="8"/>
  <c r="BJ65" i="8"/>
  <c r="BK70" i="8"/>
  <c r="BK71" i="8" s="1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AQ71" i="8"/>
  <c r="AR71" i="8"/>
  <c r="AS71" i="8"/>
  <c r="AT71" i="8"/>
  <c r="AU71" i="8"/>
  <c r="AV71" i="8"/>
  <c r="AW71" i="8"/>
  <c r="AX71" i="8"/>
  <c r="AY71" i="8"/>
  <c r="AZ71" i="8"/>
  <c r="BA71" i="8"/>
  <c r="BB71" i="8"/>
  <c r="BC71" i="8"/>
  <c r="BD71" i="8"/>
  <c r="BE71" i="8"/>
  <c r="BF71" i="8"/>
  <c r="BG71" i="8"/>
  <c r="BH71" i="8"/>
  <c r="BI71" i="8"/>
  <c r="BJ71" i="8"/>
  <c r="G42" i="9"/>
  <c r="E42" i="9"/>
  <c r="K5" i="9"/>
  <c r="L42" i="9"/>
  <c r="F42" i="9"/>
  <c r="D42" i="9"/>
  <c r="J42" i="9"/>
  <c r="I42" i="9"/>
  <c r="H42" i="9"/>
  <c r="K41" i="9"/>
  <c r="K40" i="9"/>
  <c r="K39" i="9"/>
  <c r="K38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E60" i="8" l="1"/>
  <c r="BJ60" i="8"/>
  <c r="BF60" i="8"/>
  <c r="BB60" i="8"/>
  <c r="AX60" i="8"/>
  <c r="AT60" i="8"/>
  <c r="AP60" i="8"/>
  <c r="AL60" i="8"/>
  <c r="AH60" i="8"/>
  <c r="AD60" i="8"/>
  <c r="Z60" i="8"/>
  <c r="V60" i="8"/>
  <c r="R60" i="8"/>
  <c r="R67" i="8" s="1"/>
  <c r="N60" i="8"/>
  <c r="BJ45" i="8"/>
  <c r="BF45" i="8"/>
  <c r="BB45" i="8"/>
  <c r="AX45" i="8"/>
  <c r="AT45" i="8"/>
  <c r="AP45" i="8"/>
  <c r="AL45" i="8"/>
  <c r="AH45" i="8"/>
  <c r="AD45" i="8"/>
  <c r="Z45" i="8"/>
  <c r="V45" i="8"/>
  <c r="R45" i="8"/>
  <c r="J45" i="8"/>
  <c r="F45" i="8"/>
  <c r="I60" i="8"/>
  <c r="AE28" i="8"/>
  <c r="Y28" i="8"/>
  <c r="BK56" i="8"/>
  <c r="BK60" i="8" s="1"/>
  <c r="AL28" i="8"/>
  <c r="AL67" i="8" s="1"/>
  <c r="BI45" i="8"/>
  <c r="BG45" i="8"/>
  <c r="BE45" i="8"/>
  <c r="BC45" i="8"/>
  <c r="BA45" i="8"/>
  <c r="AY45" i="8"/>
  <c r="AW45" i="8"/>
  <c r="AU45" i="8"/>
  <c r="AS45" i="8"/>
  <c r="AQ45" i="8"/>
  <c r="AO45" i="8"/>
  <c r="AM45" i="8"/>
  <c r="AK45" i="8"/>
  <c r="AI45" i="8"/>
  <c r="AG45" i="8"/>
  <c r="AE45" i="8"/>
  <c r="AC45" i="8"/>
  <c r="AA45" i="8"/>
  <c r="Y45" i="8"/>
  <c r="W45" i="8"/>
  <c r="U45" i="8"/>
  <c r="Q45" i="8"/>
  <c r="O45" i="8"/>
  <c r="M45" i="8"/>
  <c r="K45" i="8"/>
  <c r="I45" i="8"/>
  <c r="E45" i="8"/>
  <c r="C45" i="8"/>
  <c r="BB28" i="8"/>
  <c r="BJ28" i="8"/>
  <c r="BJ67" i="8" s="1"/>
  <c r="AT28" i="8"/>
  <c r="AT67" i="8" s="1"/>
  <c r="H28" i="8"/>
  <c r="BH28" i="8"/>
  <c r="BH67" i="8" s="1"/>
  <c r="BF28" i="8"/>
  <c r="BD28" i="8"/>
  <c r="BD67" i="8" s="1"/>
  <c r="AZ28" i="8"/>
  <c r="AZ67" i="8" s="1"/>
  <c r="AX28" i="8"/>
  <c r="AV28" i="8"/>
  <c r="AV67" i="8" s="1"/>
  <c r="AR28" i="8"/>
  <c r="AR67" i="8" s="1"/>
  <c r="AP28" i="8"/>
  <c r="AP67" i="8" s="1"/>
  <c r="AN28" i="8"/>
  <c r="AN67" i="8" s="1"/>
  <c r="AJ28" i="8"/>
  <c r="AJ67" i="8" s="1"/>
  <c r="AH28" i="8"/>
  <c r="Z28" i="8"/>
  <c r="Z67" i="8" s="1"/>
  <c r="X28" i="8"/>
  <c r="X67" i="8" s="1"/>
  <c r="AA28" i="8"/>
  <c r="W28" i="8"/>
  <c r="T28" i="8"/>
  <c r="T67" i="8" s="1"/>
  <c r="P28" i="8"/>
  <c r="P67" i="8" s="1"/>
  <c r="N28" i="8"/>
  <c r="N67" i="8" s="1"/>
  <c r="L28" i="8"/>
  <c r="F28" i="8"/>
  <c r="F67" i="8" s="1"/>
  <c r="J60" i="8"/>
  <c r="H60" i="8"/>
  <c r="F60" i="8"/>
  <c r="D60" i="8"/>
  <c r="BI60" i="8"/>
  <c r="BG60" i="8"/>
  <c r="BE60" i="8"/>
  <c r="BC60" i="8"/>
  <c r="BA60" i="8"/>
  <c r="AY60" i="8"/>
  <c r="AW60" i="8"/>
  <c r="AU60" i="8"/>
  <c r="AS60" i="8"/>
  <c r="AQ60" i="8"/>
  <c r="AO60" i="8"/>
  <c r="AM60" i="8"/>
  <c r="AK60" i="8"/>
  <c r="AI60" i="8"/>
  <c r="AG60" i="8"/>
  <c r="AE60" i="8"/>
  <c r="AC60" i="8"/>
  <c r="AA60" i="8"/>
  <c r="Y60" i="8"/>
  <c r="W60" i="8"/>
  <c r="U60" i="8"/>
  <c r="S60" i="8"/>
  <c r="Q60" i="8"/>
  <c r="O60" i="8"/>
  <c r="M60" i="8"/>
  <c r="AF28" i="8"/>
  <c r="AF67" i="8" s="1"/>
  <c r="AD28" i="8"/>
  <c r="AD67" i="8" s="1"/>
  <c r="AB28" i="8"/>
  <c r="AB67" i="8" s="1"/>
  <c r="J28" i="8"/>
  <c r="D28" i="8"/>
  <c r="BI28" i="8"/>
  <c r="BI67" i="8" s="1"/>
  <c r="BG28" i="8"/>
  <c r="BE28" i="8"/>
  <c r="BC28" i="8"/>
  <c r="BA28" i="8"/>
  <c r="BA67" i="8" s="1"/>
  <c r="AY28" i="8"/>
  <c r="AW28" i="8"/>
  <c r="AU28" i="8"/>
  <c r="L60" i="8"/>
  <c r="BF67" i="8"/>
  <c r="AS28" i="8"/>
  <c r="AS67" i="8" s="1"/>
  <c r="AQ28" i="8"/>
  <c r="AO28" i="8"/>
  <c r="AO67" i="8" s="1"/>
  <c r="AM28" i="8"/>
  <c r="AK28" i="8"/>
  <c r="AK67" i="8" s="1"/>
  <c r="AI28" i="8"/>
  <c r="AG28" i="8"/>
  <c r="AG67" i="8" s="1"/>
  <c r="AC28" i="8"/>
  <c r="U28" i="8"/>
  <c r="U67" i="8" s="1"/>
  <c r="S28" i="8"/>
  <c r="Q28" i="8"/>
  <c r="O28" i="8"/>
  <c r="M28" i="8"/>
  <c r="K28" i="8"/>
  <c r="G28" i="8"/>
  <c r="G67" i="8" s="1"/>
  <c r="E28" i="8"/>
  <c r="C28" i="8"/>
  <c r="K42" i="9"/>
  <c r="S45" i="8"/>
  <c r="BK44" i="8"/>
  <c r="BK45" i="8" s="1"/>
  <c r="D45" i="8"/>
  <c r="V28" i="8"/>
  <c r="V67" i="8" s="1"/>
  <c r="BK27" i="8"/>
  <c r="BK15" i="8"/>
  <c r="I28" i="8"/>
  <c r="AH67" i="8" l="1"/>
  <c r="I67" i="8"/>
  <c r="BC67" i="8"/>
  <c r="AW67" i="8"/>
  <c r="BE67" i="8"/>
  <c r="J67" i="8"/>
  <c r="AX67" i="8"/>
  <c r="BB67" i="8"/>
  <c r="E67" i="8"/>
  <c r="K67" i="8"/>
  <c r="AC67" i="8"/>
  <c r="H67" i="8"/>
  <c r="Y67" i="8"/>
  <c r="AA67" i="8"/>
  <c r="C67" i="8"/>
  <c r="M67" i="8"/>
  <c r="Q67" i="8"/>
  <c r="AY67" i="8"/>
  <c r="BG67" i="8"/>
  <c r="AE67" i="8"/>
  <c r="W67" i="8"/>
  <c r="L67" i="8"/>
  <c r="AM67" i="8"/>
  <c r="D67" i="8"/>
  <c r="S67" i="8"/>
  <c r="O67" i="8"/>
  <c r="AI67" i="8"/>
  <c r="AQ67" i="8"/>
  <c r="AU67" i="8"/>
  <c r="BK28" i="8"/>
  <c r="BK67" i="8" s="1"/>
</calcChain>
</file>

<file path=xl/sharedStrings.xml><?xml version="1.0" encoding="utf-8"?>
<sst xmlns="http://schemas.openxmlformats.org/spreadsheetml/2006/main" count="165" uniqueCount="129">
  <si>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</si>
  <si>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</si>
  <si>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</si>
  <si>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</si>
  <si>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</si>
  <si>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</si>
  <si>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</si>
  <si>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</si>
  <si>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</si>
  <si>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</si>
  <si>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</si>
  <si>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</si>
  <si>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</si>
  <si>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</si>
  <si>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</si>
  <si>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</si>
  <si>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</si>
  <si>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</si>
  <si>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</si>
  <si>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</si>
  <si>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</si>
  <si>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</si>
  <si>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</si>
  <si>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</si>
  <si>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</si>
  <si>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</si>
  <si>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</si>
  <si>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</si>
  <si>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</si>
  <si>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</si>
  <si>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</si>
  <si>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</si>
  <si>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</si>
  <si>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</si>
  <si>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</si>
  <si>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</si>
  <si>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</si>
  <si>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</si>
  <si>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</si>
  <si>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</si>
  <si>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</si>
  <si>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</si>
  <si>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</si>
  <si>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</si>
  <si>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</si>
  <si>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</si>
  <si>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</si>
  <si>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</si>
  <si>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</si>
  <si>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</si>
  <si>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</si>
  <si>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</si>
  <si>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</si>
  <si>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</si>
  <si>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</si>
  <si>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</si>
  <si>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</si>
  <si>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</si>
  <si>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</si>
  <si>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</si>
  <si>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</si>
  <si>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</si>
  <si>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</si>
  <si>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</si>
  <si>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</si>
  <si>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</si>
  <si>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</si>
  <si>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</si>
  <si>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</si>
  <si>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</si>
  <si>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</si>
  <si>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</si>
  <si>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</si>
  <si>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</si>
  <si>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</si>
  <si>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</si>
  <si>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</si>
  <si>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</si>
  <si>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</si>
  <si>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</si>
  <si>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</si>
  <si>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</si>
  <si>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</si>
  <si>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</si>
  <si>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</si>
  <si>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</si>
  <si>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</si>
  <si>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</si>
  <si>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</si>
  <si>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</si>
  <si>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</si>
  <si>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</si>
  <si>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</si>
  <si>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</si>
  <si>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</si>
  <si>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</si>
  <si>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</si>
  <si>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</si>
  <si>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</si>
  <si>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</si>
  <si>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</si>
  <si>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</si>
  <si>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</si>
  <si>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</si>
  <si>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</si>
  <si>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</si>
  <si>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</si>
  <si>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</si>
  <si>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</si>
  <si>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</si>
  <si>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</si>
  <si>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</si>
  <si>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</si>
  <si>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</si>
  <si>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</si>
  <si>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</si>
  <si>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</si>
  <si>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</si>
  <si>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MIDCAP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</si>
  <si>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</si>
  <si>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</si>
  <si>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</si>
  <si>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</si>
  <si>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</si>
  <si>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</si>
  <si>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</si>
  <si>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</si>
  <si>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Mutual Fund: Net Average Assets Under Management (AAUM) as on 30th SEP, 2018(All figures in Rs. Crore)</t>
  </si>
  <si>
    <t>Table showing State wise /Union Territory wise contribution to AAUM of category of schemes as on 30th Sep,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</si>
</sst>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6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53" t="s">
        <v>75</v>
      </c>
      <c r="B1" s="75" t="s">
        <v>28</v>
      </c>
      <c r="C1" s="63" t="s">
        <v>127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5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54"/>
      <c r="B2" s="76"/>
      <c r="C2" s="77" t="s">
        <v>27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  <c r="W2" s="77" t="s">
        <v>25</v>
      </c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9"/>
      <c r="AQ2" s="77" t="s">
        <v>26</v>
      </c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9"/>
      <c r="BK2" s="69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54"/>
      <c r="B3" s="76"/>
      <c r="C3" s="66" t="s">
        <v>121</v>
      </c>
      <c r="D3" s="67"/>
      <c r="E3" s="67"/>
      <c r="F3" s="67"/>
      <c r="G3" s="67"/>
      <c r="H3" s="67"/>
      <c r="I3" s="67"/>
      <c r="J3" s="67"/>
      <c r="K3" s="67"/>
      <c r="L3" s="68"/>
      <c r="M3" s="66" t="s">
        <v>122</v>
      </c>
      <c r="N3" s="67"/>
      <c r="O3" s="67"/>
      <c r="P3" s="67"/>
      <c r="Q3" s="67"/>
      <c r="R3" s="67"/>
      <c r="S3" s="67"/>
      <c r="T3" s="67"/>
      <c r="U3" s="67"/>
      <c r="V3" s="68"/>
      <c r="W3" s="66" t="s">
        <v>121</v>
      </c>
      <c r="X3" s="67"/>
      <c r="Y3" s="67"/>
      <c r="Z3" s="67"/>
      <c r="AA3" s="67"/>
      <c r="AB3" s="67"/>
      <c r="AC3" s="67"/>
      <c r="AD3" s="67"/>
      <c r="AE3" s="67"/>
      <c r="AF3" s="68"/>
      <c r="AG3" s="66" t="s">
        <v>122</v>
      </c>
      <c r="AH3" s="67"/>
      <c r="AI3" s="67"/>
      <c r="AJ3" s="67"/>
      <c r="AK3" s="67"/>
      <c r="AL3" s="67"/>
      <c r="AM3" s="67"/>
      <c r="AN3" s="67"/>
      <c r="AO3" s="67"/>
      <c r="AP3" s="68"/>
      <c r="AQ3" s="66" t="s">
        <v>121</v>
      </c>
      <c r="AR3" s="67"/>
      <c r="AS3" s="67"/>
      <c r="AT3" s="67"/>
      <c r="AU3" s="67"/>
      <c r="AV3" s="67"/>
      <c r="AW3" s="67"/>
      <c r="AX3" s="67"/>
      <c r="AY3" s="67"/>
      <c r="AZ3" s="68"/>
      <c r="BA3" s="66" t="s">
        <v>122</v>
      </c>
      <c r="BB3" s="67"/>
      <c r="BC3" s="67"/>
      <c r="BD3" s="67"/>
      <c r="BE3" s="67"/>
      <c r="BF3" s="67"/>
      <c r="BG3" s="67"/>
      <c r="BH3" s="67"/>
      <c r="BI3" s="67"/>
      <c r="BJ3" s="68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54"/>
      <c r="B4" s="76"/>
      <c r="C4" s="72" t="s">
        <v>34</v>
      </c>
      <c r="D4" s="73"/>
      <c r="E4" s="73"/>
      <c r="F4" s="73"/>
      <c r="G4" s="74"/>
      <c r="H4" s="72" t="s">
        <v>35</v>
      </c>
      <c r="I4" s="73"/>
      <c r="J4" s="73"/>
      <c r="K4" s="73"/>
      <c r="L4" s="74"/>
      <c r="M4" s="72" t="s">
        <v>34</v>
      </c>
      <c r="N4" s="73"/>
      <c r="O4" s="73"/>
      <c r="P4" s="73"/>
      <c r="Q4" s="74"/>
      <c r="R4" s="72" t="s">
        <v>35</v>
      </c>
      <c r="S4" s="73"/>
      <c r="T4" s="73"/>
      <c r="U4" s="73"/>
      <c r="V4" s="74"/>
      <c r="W4" s="72" t="s">
        <v>34</v>
      </c>
      <c r="X4" s="73"/>
      <c r="Y4" s="73"/>
      <c r="Z4" s="73"/>
      <c r="AA4" s="74"/>
      <c r="AB4" s="72" t="s">
        <v>35</v>
      </c>
      <c r="AC4" s="73"/>
      <c r="AD4" s="73"/>
      <c r="AE4" s="73"/>
      <c r="AF4" s="74"/>
      <c r="AG4" s="72" t="s">
        <v>34</v>
      </c>
      <c r="AH4" s="73"/>
      <c r="AI4" s="73"/>
      <c r="AJ4" s="73"/>
      <c r="AK4" s="74"/>
      <c r="AL4" s="72" t="s">
        <v>35</v>
      </c>
      <c r="AM4" s="73"/>
      <c r="AN4" s="73"/>
      <c r="AO4" s="73"/>
      <c r="AP4" s="74"/>
      <c r="AQ4" s="72" t="s">
        <v>34</v>
      </c>
      <c r="AR4" s="73"/>
      <c r="AS4" s="73"/>
      <c r="AT4" s="73"/>
      <c r="AU4" s="74"/>
      <c r="AV4" s="72" t="s">
        <v>35</v>
      </c>
      <c r="AW4" s="73"/>
      <c r="AX4" s="73"/>
      <c r="AY4" s="73"/>
      <c r="AZ4" s="74"/>
      <c r="BA4" s="72" t="s">
        <v>34</v>
      </c>
      <c r="BB4" s="73"/>
      <c r="BC4" s="73"/>
      <c r="BD4" s="73"/>
      <c r="BE4" s="74"/>
      <c r="BF4" s="72" t="s">
        <v>35</v>
      </c>
      <c r="BG4" s="73"/>
      <c r="BH4" s="73"/>
      <c r="BI4" s="73"/>
      <c r="BJ4" s="74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54"/>
      <c r="B5" s="76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58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9"/>
    </row>
    <row r="7" spans="1:107" x14ac:dyDescent="0.2">
      <c r="A7" s="17" t="s">
        <v>76</v>
      </c>
      <c r="B7" s="24" t="s">
        <v>12</v>
      </c>
      <c r="C7" s="58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9"/>
    </row>
    <row r="8" spans="1:107" x14ac:dyDescent="0.2">
      <c r="A8" s="17"/>
      <c r="B8" s="34" t="s">
        <v>101</v>
      </c>
      <c r="C8" s="40">
        <v>0</v>
      </c>
      <c r="D8" s="40">
        <v>109.90738289339971</v>
      </c>
      <c r="E8" s="40">
        <v>56.369091797666599</v>
      </c>
      <c r="F8" s="40">
        <v>0</v>
      </c>
      <c r="G8" s="40">
        <v>0</v>
      </c>
      <c r="H8" s="40">
        <v>4.5120453757566983</v>
      </c>
      <c r="I8" s="40">
        <v>1726.6426576739632</v>
      </c>
      <c r="J8" s="40">
        <v>1409.8356915342833</v>
      </c>
      <c r="K8" s="40">
        <v>0</v>
      </c>
      <c r="L8" s="40">
        <v>52.493845337427345</v>
      </c>
      <c r="M8" s="40">
        <v>0</v>
      </c>
      <c r="N8" s="40">
        <v>4.0987198494332997</v>
      </c>
      <c r="O8" s="40">
        <v>0</v>
      </c>
      <c r="P8" s="40">
        <v>0</v>
      </c>
      <c r="Q8" s="40">
        <v>0</v>
      </c>
      <c r="R8" s="40">
        <v>2.1966372328926007</v>
      </c>
      <c r="S8" s="40">
        <v>22.468235965933001</v>
      </c>
      <c r="T8" s="40">
        <v>198.45242926913198</v>
      </c>
      <c r="U8" s="40">
        <v>0</v>
      </c>
      <c r="V8" s="40">
        <v>3.5537595133318001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4.8326944565859993</v>
      </c>
      <c r="AC8" s="40">
        <v>111.91157416489621</v>
      </c>
      <c r="AD8" s="40">
        <v>103.55462948936581</v>
      </c>
      <c r="AE8" s="40">
        <v>0</v>
      </c>
      <c r="AF8" s="40">
        <v>104.62618095388697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3.7129567527556979</v>
      </c>
      <c r="AM8" s="40">
        <v>38.868063454498298</v>
      </c>
      <c r="AN8" s="40">
        <v>433.23460645950507</v>
      </c>
      <c r="AO8" s="40">
        <v>0</v>
      </c>
      <c r="AP8" s="40">
        <v>48.477659336459517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5.4212757415486053</v>
      </c>
      <c r="AW8" s="40">
        <v>521.64025260704011</v>
      </c>
      <c r="AX8" s="40">
        <v>4.7847763842997999</v>
      </c>
      <c r="AY8" s="40">
        <v>0</v>
      </c>
      <c r="AZ8" s="40">
        <v>52.379426670095796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1.1296104976928998</v>
      </c>
      <c r="BG8" s="40">
        <v>31.839765248699898</v>
      </c>
      <c r="BH8" s="40">
        <v>22.353340543366301</v>
      </c>
      <c r="BI8" s="40">
        <v>0</v>
      </c>
      <c r="BJ8" s="40">
        <v>2.1602098569326</v>
      </c>
      <c r="BK8" s="41">
        <f>SUM(C8:BJ8)</f>
        <v>5081.4575190608502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109.90738289339971</v>
      </c>
      <c r="E9" s="38">
        <f t="shared" si="0"/>
        <v>56.369091797666599</v>
      </c>
      <c r="F9" s="38">
        <f t="shared" si="0"/>
        <v>0</v>
      </c>
      <c r="G9" s="38">
        <f t="shared" si="0"/>
        <v>0</v>
      </c>
      <c r="H9" s="38">
        <f t="shared" si="0"/>
        <v>4.5120453757566983</v>
      </c>
      <c r="I9" s="38">
        <f t="shared" si="0"/>
        <v>1726.6426576739632</v>
      </c>
      <c r="J9" s="38">
        <f t="shared" si="0"/>
        <v>1409.8356915342833</v>
      </c>
      <c r="K9" s="38">
        <f t="shared" si="0"/>
        <v>0</v>
      </c>
      <c r="L9" s="38">
        <f t="shared" si="0"/>
        <v>52.493845337427345</v>
      </c>
      <c r="M9" s="38">
        <f t="shared" si="0"/>
        <v>0</v>
      </c>
      <c r="N9" s="38">
        <f t="shared" si="0"/>
        <v>4.0987198494332997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2.1966372328926007</v>
      </c>
      <c r="S9" s="38">
        <f t="shared" si="0"/>
        <v>22.468235965933001</v>
      </c>
      <c r="T9" s="38">
        <f t="shared" si="0"/>
        <v>198.45242926913198</v>
      </c>
      <c r="U9" s="38">
        <f t="shared" si="0"/>
        <v>0</v>
      </c>
      <c r="V9" s="38">
        <f t="shared" si="0"/>
        <v>3.5537595133318001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4.8326944565859993</v>
      </c>
      <c r="AC9" s="38">
        <f t="shared" si="0"/>
        <v>111.91157416489621</v>
      </c>
      <c r="AD9" s="38">
        <f t="shared" si="0"/>
        <v>103.55462948936581</v>
      </c>
      <c r="AE9" s="38">
        <f t="shared" si="0"/>
        <v>0</v>
      </c>
      <c r="AF9" s="38">
        <f t="shared" si="0"/>
        <v>104.62618095388697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3.7129567527556979</v>
      </c>
      <c r="AM9" s="38">
        <f t="shared" si="0"/>
        <v>38.868063454498298</v>
      </c>
      <c r="AN9" s="38">
        <f t="shared" si="0"/>
        <v>433.23460645950507</v>
      </c>
      <c r="AO9" s="38">
        <f t="shared" si="0"/>
        <v>0</v>
      </c>
      <c r="AP9" s="38">
        <f t="shared" si="0"/>
        <v>48.477659336459517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5.4212757415486053</v>
      </c>
      <c r="AW9" s="38">
        <f>(SUM(AW8))</f>
        <v>521.64025260704011</v>
      </c>
      <c r="AX9" s="38">
        <f t="shared" si="0"/>
        <v>4.7847763842997999</v>
      </c>
      <c r="AY9" s="38">
        <f t="shared" si="0"/>
        <v>0</v>
      </c>
      <c r="AZ9" s="38">
        <f t="shared" si="0"/>
        <v>52.379426670095796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1.1296104976928998</v>
      </c>
      <c r="BG9" s="38">
        <f t="shared" si="0"/>
        <v>31.839765248699898</v>
      </c>
      <c r="BH9" s="38">
        <f t="shared" si="0"/>
        <v>22.353340543366301</v>
      </c>
      <c r="BI9" s="38">
        <f t="shared" si="0"/>
        <v>0</v>
      </c>
      <c r="BJ9" s="38">
        <f t="shared" si="0"/>
        <v>2.1602098569326</v>
      </c>
      <c r="BK9" s="36">
        <f>SUM(BK8)</f>
        <v>5081.4575190608502</v>
      </c>
    </row>
    <row r="10" spans="1:107" x14ac:dyDescent="0.2">
      <c r="A10" s="17" t="s">
        <v>77</v>
      </c>
      <c r="B10" s="25" t="s">
        <v>3</v>
      </c>
      <c r="C10" s="58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9"/>
    </row>
    <row r="11" spans="1:107" x14ac:dyDescent="0.2">
      <c r="A11" s="17"/>
      <c r="B11" s="34" t="s">
        <v>102</v>
      </c>
      <c r="C11" s="40">
        <v>0</v>
      </c>
      <c r="D11" s="40">
        <v>6.6185376989998996</v>
      </c>
      <c r="E11" s="40">
        <v>0</v>
      </c>
      <c r="F11" s="40">
        <v>0</v>
      </c>
      <c r="G11" s="40">
        <v>0</v>
      </c>
      <c r="H11" s="40">
        <v>0.14239266683279997</v>
      </c>
      <c r="I11" s="40">
        <v>3.3935941913000001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9.6682754266199988E-2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0.63362676363189951</v>
      </c>
      <c r="AC11" s="40">
        <v>0.1302211190666</v>
      </c>
      <c r="AD11" s="40">
        <v>0</v>
      </c>
      <c r="AE11" s="40">
        <v>0</v>
      </c>
      <c r="AF11" s="40">
        <v>0.34990417280000002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0.57216122699849992</v>
      </c>
      <c r="AM11" s="40">
        <v>0</v>
      </c>
      <c r="AN11" s="40">
        <v>1.2826683034333</v>
      </c>
      <c r="AO11" s="40">
        <v>0</v>
      </c>
      <c r="AP11" s="40">
        <v>0.18821875293330001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0.51327622839840004</v>
      </c>
      <c r="AW11" s="40">
        <v>5.0324817061999001</v>
      </c>
      <c r="AX11" s="40">
        <v>0</v>
      </c>
      <c r="AY11" s="40">
        <v>0</v>
      </c>
      <c r="AZ11" s="40">
        <v>0.50962137936639995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3.4604192966400001E-2</v>
      </c>
      <c r="BG11" s="40">
        <v>6.9422948999999989E-3</v>
      </c>
      <c r="BH11" s="40">
        <v>0</v>
      </c>
      <c r="BI11" s="40">
        <v>0</v>
      </c>
      <c r="BJ11" s="40">
        <v>0</v>
      </c>
      <c r="BK11" s="41">
        <f>SUM(C11:BJ11)</f>
        <v>19.504933452093599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6.6185376989998996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0.14239266683279997</v>
      </c>
      <c r="I12" s="38">
        <f t="shared" si="1"/>
        <v>3.3935941913000001</v>
      </c>
      <c r="J12" s="38">
        <f t="shared" si="1"/>
        <v>0</v>
      </c>
      <c r="K12" s="38">
        <f t="shared" si="1"/>
        <v>0</v>
      </c>
      <c r="L12" s="38">
        <f t="shared" si="1"/>
        <v>0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9.6682754266199988E-2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0.63362676363189951</v>
      </c>
      <c r="AC12" s="38">
        <f t="shared" si="1"/>
        <v>0.1302211190666</v>
      </c>
      <c r="AD12" s="38">
        <f t="shared" si="1"/>
        <v>0</v>
      </c>
      <c r="AE12" s="38">
        <f t="shared" si="1"/>
        <v>0</v>
      </c>
      <c r="AF12" s="38">
        <f t="shared" si="1"/>
        <v>0.34990417280000002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0.57216122699849992</v>
      </c>
      <c r="AM12" s="38">
        <f t="shared" si="1"/>
        <v>0</v>
      </c>
      <c r="AN12" s="38">
        <f t="shared" si="1"/>
        <v>1.2826683034333</v>
      </c>
      <c r="AO12" s="38">
        <f t="shared" si="1"/>
        <v>0</v>
      </c>
      <c r="AP12" s="38">
        <f t="shared" si="1"/>
        <v>0.18821875293330001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0.51327622839840004</v>
      </c>
      <c r="AW12" s="38">
        <f>(SUM(AW11))</f>
        <v>5.0324817061999001</v>
      </c>
      <c r="AX12" s="38">
        <f t="shared" si="1"/>
        <v>0</v>
      </c>
      <c r="AY12" s="38">
        <f t="shared" si="1"/>
        <v>0</v>
      </c>
      <c r="AZ12" s="38">
        <f t="shared" si="1"/>
        <v>0.50962137936639995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3.4604192966400001E-2</v>
      </c>
      <c r="BG12" s="38">
        <f t="shared" si="1"/>
        <v>6.9422948999999989E-3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19.504933452093599</v>
      </c>
    </row>
    <row r="13" spans="1:107" x14ac:dyDescent="0.2">
      <c r="A13" s="17" t="s">
        <v>78</v>
      </c>
      <c r="B13" s="25" t="s">
        <v>10</v>
      </c>
      <c r="C13" s="58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9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58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9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58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9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58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9"/>
    </row>
    <row r="23" spans="1:67" x14ac:dyDescent="0.2">
      <c r="A23" s="17"/>
      <c r="B23" s="34" t="s">
        <v>115</v>
      </c>
      <c r="C23" s="40">
        <v>0</v>
      </c>
      <c r="D23" s="40">
        <v>0.66954010279999998</v>
      </c>
      <c r="E23" s="40">
        <v>0</v>
      </c>
      <c r="F23" s="40">
        <v>0</v>
      </c>
      <c r="G23" s="40">
        <v>0</v>
      </c>
      <c r="H23" s="40">
        <v>0.68252059813090005</v>
      </c>
      <c r="I23" s="40">
        <v>1.0062123011666</v>
      </c>
      <c r="J23" s="40">
        <v>1.7206722945666</v>
      </c>
      <c r="K23" s="40">
        <v>0</v>
      </c>
      <c r="L23" s="40">
        <v>1.0080144051329001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0.35545570303209995</v>
      </c>
      <c r="S23" s="40">
        <v>0</v>
      </c>
      <c r="T23" s="40">
        <v>0</v>
      </c>
      <c r="U23" s="40">
        <v>0</v>
      </c>
      <c r="V23" s="40">
        <v>6.5015678333200003E-2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4.254236508854996</v>
      </c>
      <c r="AC23" s="40">
        <v>2.3057912293331007</v>
      </c>
      <c r="AD23" s="40">
        <v>0.62852292463330006</v>
      </c>
      <c r="AE23" s="40">
        <v>0</v>
      </c>
      <c r="AF23" s="40">
        <v>11.517308879763204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5.0285688711838983</v>
      </c>
      <c r="AM23" s="40">
        <v>7.7426042417331011</v>
      </c>
      <c r="AN23" s="40">
        <v>0.75203110553329999</v>
      </c>
      <c r="AO23" s="40">
        <v>0</v>
      </c>
      <c r="AP23" s="40">
        <v>5.9444318088981003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5.7353975914860982</v>
      </c>
      <c r="AW23" s="40">
        <v>31.135154003365688</v>
      </c>
      <c r="AX23" s="40">
        <v>0</v>
      </c>
      <c r="AY23" s="40">
        <v>0</v>
      </c>
      <c r="AZ23" s="40">
        <v>15.674165764730397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0.7619985408633998</v>
      </c>
      <c r="BG23" s="40">
        <v>6.1661626033299999E-2</v>
      </c>
      <c r="BH23" s="40">
        <v>1.6337270582666001</v>
      </c>
      <c r="BI23" s="40">
        <v>0</v>
      </c>
      <c r="BJ23" s="40">
        <v>2.5538266490995003</v>
      </c>
      <c r="BK23" s="41">
        <f>SUM(C23:BJ23)</f>
        <v>101.2368578869403</v>
      </c>
      <c r="BL23" s="42"/>
      <c r="BN23" s="42"/>
    </row>
    <row r="24" spans="1:67" x14ac:dyDescent="0.2">
      <c r="A24" s="17"/>
      <c r="B24" s="34" t="s">
        <v>103</v>
      </c>
      <c r="C24" s="40">
        <v>0</v>
      </c>
      <c r="D24" s="40">
        <v>0.6081209359666</v>
      </c>
      <c r="E24" s="40">
        <v>0</v>
      </c>
      <c r="F24" s="40">
        <v>0</v>
      </c>
      <c r="G24" s="40">
        <v>0</v>
      </c>
      <c r="H24" s="40">
        <v>0.15430184603289998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5.4654747299299984E-2</v>
      </c>
      <c r="S24" s="40">
        <v>0</v>
      </c>
      <c r="T24" s="40">
        <v>0.39711225906659997</v>
      </c>
      <c r="U24" s="40">
        <v>0</v>
      </c>
      <c r="V24" s="40">
        <v>6.7954521666600001E-2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2.7523640831183047</v>
      </c>
      <c r="AC24" s="40">
        <v>0.45285118596649998</v>
      </c>
      <c r="AD24" s="40">
        <v>0</v>
      </c>
      <c r="AE24" s="40">
        <v>0</v>
      </c>
      <c r="AF24" s="40">
        <v>2.1577907025658001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1.5204499746875002</v>
      </c>
      <c r="AM24" s="40">
        <v>6.2534215999999997E-3</v>
      </c>
      <c r="AN24" s="40">
        <v>7.1387183333299992E-2</v>
      </c>
      <c r="AO24" s="40">
        <v>0</v>
      </c>
      <c r="AP24" s="40">
        <v>0.76199599803300011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2.5848410363562984</v>
      </c>
      <c r="AW24" s="40">
        <v>4.9795438678996993</v>
      </c>
      <c r="AX24" s="40">
        <v>0</v>
      </c>
      <c r="AY24" s="40">
        <v>0</v>
      </c>
      <c r="AZ24" s="40">
        <v>2.0115971332654996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0.36116713489640012</v>
      </c>
      <c r="BG24" s="40">
        <v>0.23354500909989998</v>
      </c>
      <c r="BH24" s="40">
        <v>0</v>
      </c>
      <c r="BI24" s="40">
        <v>0</v>
      </c>
      <c r="BJ24" s="40">
        <v>0.32746635513319999</v>
      </c>
      <c r="BK24" s="41">
        <f>SUM(C24:BJ24)</f>
        <v>19.503397395987403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8.3025728356666004</v>
      </c>
      <c r="E25" s="40">
        <v>0</v>
      </c>
      <c r="F25" s="40">
        <v>0</v>
      </c>
      <c r="G25" s="40">
        <v>0</v>
      </c>
      <c r="H25" s="40">
        <v>0.29908345743190001</v>
      </c>
      <c r="I25" s="40">
        <v>1.6413570832333</v>
      </c>
      <c r="J25" s="40">
        <v>2.4698122028</v>
      </c>
      <c r="K25" s="40">
        <v>0</v>
      </c>
      <c r="L25" s="40">
        <v>0.58174454489979999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0.1871635240325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0.56790326589859985</v>
      </c>
      <c r="AC25" s="40">
        <v>3.1452260000000001E-4</v>
      </c>
      <c r="AD25" s="40">
        <v>0</v>
      </c>
      <c r="AE25" s="40">
        <v>0</v>
      </c>
      <c r="AF25" s="40">
        <v>4.0629190522991996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0.41971591019890003</v>
      </c>
      <c r="AM25" s="40">
        <v>2.6056180200000001E-2</v>
      </c>
      <c r="AN25" s="40">
        <v>0.1017832603</v>
      </c>
      <c r="AO25" s="40">
        <v>0</v>
      </c>
      <c r="AP25" s="40">
        <v>1.0745582576663999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1.8610259472279009</v>
      </c>
      <c r="AW25" s="40">
        <v>18.958380058799598</v>
      </c>
      <c r="AX25" s="40">
        <v>12.5985862006</v>
      </c>
      <c r="AY25" s="40">
        <v>0</v>
      </c>
      <c r="AZ25" s="40">
        <v>3.5137713337653005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0.29337380763239995</v>
      </c>
      <c r="BG25" s="40">
        <v>0</v>
      </c>
      <c r="BH25" s="40">
        <v>0</v>
      </c>
      <c r="BI25" s="40">
        <v>0</v>
      </c>
      <c r="BJ25" s="40">
        <v>0.58582212063329997</v>
      </c>
      <c r="BK25" s="41">
        <f>SUM(C25:BJ25)</f>
        <v>57.5459435658857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0.67393221519989999</v>
      </c>
      <c r="E26" s="40">
        <v>0</v>
      </c>
      <c r="F26" s="40">
        <v>0</v>
      </c>
      <c r="G26" s="40">
        <v>0</v>
      </c>
      <c r="H26" s="40">
        <v>1.4059569862945005</v>
      </c>
      <c r="I26" s="40">
        <v>66.396395722109844</v>
      </c>
      <c r="J26" s="40">
        <v>39.064707086833195</v>
      </c>
      <c r="K26" s="40">
        <v>0</v>
      </c>
      <c r="L26" s="40">
        <v>8.3302123376666675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1.420876659495899</v>
      </c>
      <c r="S26" s="40">
        <v>7.3288483158997986</v>
      </c>
      <c r="T26" s="40">
        <v>19.685824742533299</v>
      </c>
      <c r="U26" s="40">
        <v>0</v>
      </c>
      <c r="V26" s="40">
        <v>1.8524926442991003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3.1664631681936006</v>
      </c>
      <c r="AC26" s="40">
        <v>20.804734282764798</v>
      </c>
      <c r="AD26" s="40">
        <v>0</v>
      </c>
      <c r="AE26" s="40">
        <v>0</v>
      </c>
      <c r="AF26" s="40">
        <v>77.228521268804556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3.4969103556923025</v>
      </c>
      <c r="AM26" s="40">
        <v>10.011985229632801</v>
      </c>
      <c r="AN26" s="40">
        <v>9.2144797882995988</v>
      </c>
      <c r="AO26" s="40">
        <v>0</v>
      </c>
      <c r="AP26" s="40">
        <v>14.758106314096496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7.9692647480754033</v>
      </c>
      <c r="AW26" s="40">
        <v>53.312102093649933</v>
      </c>
      <c r="AX26" s="40">
        <v>0.25008311323330001</v>
      </c>
      <c r="AY26" s="40">
        <v>0</v>
      </c>
      <c r="AZ26" s="40">
        <v>23.639255228261291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1.6115257663264</v>
      </c>
      <c r="BG26" s="40">
        <v>5.2785142228994006</v>
      </c>
      <c r="BH26" s="40">
        <v>4.1122551568333003</v>
      </c>
      <c r="BI26" s="40">
        <v>0</v>
      </c>
      <c r="BJ26" s="40">
        <v>4.6840957322985011</v>
      </c>
      <c r="BK26" s="41">
        <f>SUM(C26:BJ26)</f>
        <v>385.69754317939379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10.254166089633101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2.5418628878902005</v>
      </c>
      <c r="I27" s="38">
        <f t="shared" si="7"/>
        <v>69.043965106509745</v>
      </c>
      <c r="J27" s="38">
        <f t="shared" si="7"/>
        <v>43.255191584199792</v>
      </c>
      <c r="K27" s="38">
        <f t="shared" si="7"/>
        <v>0</v>
      </c>
      <c r="L27" s="38">
        <f t="shared" si="7"/>
        <v>9.9199712876993669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2.0181506338597988</v>
      </c>
      <c r="S27" s="38">
        <f t="shared" si="7"/>
        <v>7.3288483158997986</v>
      </c>
      <c r="T27" s="38">
        <f t="shared" si="7"/>
        <v>20.082937001599898</v>
      </c>
      <c r="U27" s="38">
        <f t="shared" si="7"/>
        <v>0</v>
      </c>
      <c r="V27" s="38">
        <f t="shared" si="7"/>
        <v>1.9854628442989004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10.740967026065501</v>
      </c>
      <c r="AC27" s="38">
        <f t="shared" si="7"/>
        <v>23.563691220664399</v>
      </c>
      <c r="AD27" s="38">
        <f t="shared" si="7"/>
        <v>0.62852292463330006</v>
      </c>
      <c r="AE27" s="38">
        <f t="shared" si="7"/>
        <v>0</v>
      </c>
      <c r="AF27" s="38">
        <f t="shared" si="7"/>
        <v>94.966539903432761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10.465645111762601</v>
      </c>
      <c r="AM27" s="38">
        <f t="shared" si="7"/>
        <v>17.786899073165902</v>
      </c>
      <c r="AN27" s="38">
        <f t="shared" si="7"/>
        <v>10.139681337466198</v>
      </c>
      <c r="AO27" s="38">
        <f t="shared" si="7"/>
        <v>0</v>
      </c>
      <c r="AP27" s="38">
        <f t="shared" si="7"/>
        <v>22.539092378693997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18.150529323145701</v>
      </c>
      <c r="AW27" s="38">
        <f t="shared" si="7"/>
        <v>108.38518002371492</v>
      </c>
      <c r="AX27" s="38">
        <f t="shared" si="7"/>
        <v>12.8486693138333</v>
      </c>
      <c r="AY27" s="38">
        <f t="shared" si="7"/>
        <v>0</v>
      </c>
      <c r="AZ27" s="38">
        <f t="shared" si="7"/>
        <v>44.83878946002249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3.0280652497185998</v>
      </c>
      <c r="BG27" s="38">
        <f t="shared" si="7"/>
        <v>5.5737208580326003</v>
      </c>
      <c r="BH27" s="38">
        <f t="shared" si="7"/>
        <v>5.7459822150999003</v>
      </c>
      <c r="BI27" s="38">
        <f t="shared" si="7"/>
        <v>0</v>
      </c>
      <c r="BJ27" s="38">
        <f t="shared" si="7"/>
        <v>8.1512108571645019</v>
      </c>
      <c r="BK27" s="38">
        <f>SUM(BK23:BK26)</f>
        <v>563.98374202820719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126.78008668203272</v>
      </c>
      <c r="E28" s="38">
        <f t="shared" si="8"/>
        <v>56.369091797666599</v>
      </c>
      <c r="F28" s="38">
        <f t="shared" si="8"/>
        <v>0</v>
      </c>
      <c r="G28" s="38">
        <f t="shared" si="8"/>
        <v>0</v>
      </c>
      <c r="H28" s="38">
        <f t="shared" si="8"/>
        <v>7.1963009304796985</v>
      </c>
      <c r="I28" s="38">
        <f t="shared" si="8"/>
        <v>1799.0802169717731</v>
      </c>
      <c r="J28" s="38">
        <f t="shared" si="8"/>
        <v>1453.0908831184831</v>
      </c>
      <c r="K28" s="38">
        <f t="shared" si="8"/>
        <v>0</v>
      </c>
      <c r="L28" s="38">
        <f t="shared" si="8"/>
        <v>62.413816625126714</v>
      </c>
      <c r="M28" s="38">
        <f t="shared" si="8"/>
        <v>0</v>
      </c>
      <c r="N28" s="38">
        <f t="shared" si="8"/>
        <v>4.0987198494332997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4.3114706210186</v>
      </c>
      <c r="S28" s="38">
        <f t="shared" si="8"/>
        <v>29.797084281832799</v>
      </c>
      <c r="T28" s="38">
        <f t="shared" si="8"/>
        <v>218.53536627073188</v>
      </c>
      <c r="U28" s="38">
        <f t="shared" si="8"/>
        <v>0</v>
      </c>
      <c r="V28" s="38">
        <f t="shared" si="8"/>
        <v>5.5392223576307007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16.207288246283401</v>
      </c>
      <c r="AC28" s="38">
        <f t="shared" si="8"/>
        <v>135.60548650462721</v>
      </c>
      <c r="AD28" s="38">
        <f t="shared" si="8"/>
        <v>104.18315241399911</v>
      </c>
      <c r="AE28" s="38">
        <f t="shared" si="8"/>
        <v>0</v>
      </c>
      <c r="AF28" s="38">
        <f t="shared" si="8"/>
        <v>199.94262503011973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14.750763091516799</v>
      </c>
      <c r="AM28" s="38">
        <f t="shared" si="9"/>
        <v>56.654962527664196</v>
      </c>
      <c r="AN28" s="38">
        <f t="shared" si="9"/>
        <v>444.65695610040456</v>
      </c>
      <c r="AO28" s="38">
        <f t="shared" si="9"/>
        <v>0</v>
      </c>
      <c r="AP28" s="38">
        <f t="shared" si="9"/>
        <v>71.204970468086813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24.085081293092706</v>
      </c>
      <c r="AW28" s="38">
        <f t="shared" si="9"/>
        <v>635.05791433695492</v>
      </c>
      <c r="AX28" s="38">
        <f t="shared" si="9"/>
        <v>17.633445698133102</v>
      </c>
      <c r="AY28" s="38">
        <f t="shared" si="9"/>
        <v>0</v>
      </c>
      <c r="AZ28" s="38">
        <f t="shared" si="9"/>
        <v>97.727837509484687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4.1922799403778992</v>
      </c>
      <c r="BG28" s="38">
        <f t="shared" si="9"/>
        <v>37.420428401632499</v>
      </c>
      <c r="BH28" s="38">
        <f t="shared" si="9"/>
        <v>28.099322758466201</v>
      </c>
      <c r="BI28" s="38">
        <f t="shared" si="9"/>
        <v>0</v>
      </c>
      <c r="BJ28" s="38">
        <f t="shared" si="9"/>
        <v>10.311420714097101</v>
      </c>
      <c r="BK28" s="38">
        <f t="shared" si="9"/>
        <v>5664.9461945411513</v>
      </c>
    </row>
    <row r="29" spans="1:67" ht="3.75" customHeight="1" x14ac:dyDescent="0.2">
      <c r="A29" s="17"/>
      <c r="B29" s="28"/>
      <c r="C29" s="58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9"/>
    </row>
    <row r="30" spans="1:67" x14ac:dyDescent="0.2">
      <c r="A30" s="17" t="s">
        <v>1</v>
      </c>
      <c r="B30" s="24" t="s">
        <v>7</v>
      </c>
      <c r="C30" s="58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9"/>
    </row>
    <row r="31" spans="1:67" s="5" customFormat="1" x14ac:dyDescent="0.2">
      <c r="A31" s="17" t="s">
        <v>76</v>
      </c>
      <c r="B31" s="25" t="s">
        <v>2</v>
      </c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2"/>
    </row>
    <row r="32" spans="1:67" s="50" customFormat="1" x14ac:dyDescent="0.2">
      <c r="A32" s="47"/>
      <c r="B32" s="48" t="s">
        <v>106</v>
      </c>
      <c r="C32" s="40">
        <v>0</v>
      </c>
      <c r="D32" s="40">
        <v>0.74010951320000007</v>
      </c>
      <c r="E32" s="40">
        <v>0</v>
      </c>
      <c r="F32" s="40">
        <v>0</v>
      </c>
      <c r="G32" s="40">
        <v>0</v>
      </c>
      <c r="H32" s="40">
        <v>13.911428522964338</v>
      </c>
      <c r="I32" s="40">
        <v>3.5284224500000003E-2</v>
      </c>
      <c r="J32" s="40">
        <v>0</v>
      </c>
      <c r="K32" s="40">
        <v>0</v>
      </c>
      <c r="L32" s="40">
        <v>1.5334305442984999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8.512118135787123</v>
      </c>
      <c r="S32" s="40">
        <v>0</v>
      </c>
      <c r="T32" s="40">
        <v>0</v>
      </c>
      <c r="U32" s="40">
        <v>0</v>
      </c>
      <c r="V32" s="40">
        <v>0.47271689719940002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86.769974410095472</v>
      </c>
      <c r="AC32" s="40">
        <v>1.1940180150996</v>
      </c>
      <c r="AD32" s="40">
        <v>0</v>
      </c>
      <c r="AE32" s="40">
        <v>0</v>
      </c>
      <c r="AF32" s="40">
        <v>24.563605685222878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69.828245527084519</v>
      </c>
      <c r="AM32" s="40">
        <v>0.58870881346659998</v>
      </c>
      <c r="AN32" s="40">
        <v>0</v>
      </c>
      <c r="AO32" s="40">
        <v>0</v>
      </c>
      <c r="AP32" s="40">
        <v>8.3061428621279028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309.98735482119253</v>
      </c>
      <c r="AW32" s="40">
        <v>6.1192126357988004</v>
      </c>
      <c r="AX32" s="40">
        <v>0</v>
      </c>
      <c r="AY32" s="40">
        <v>0</v>
      </c>
      <c r="AZ32" s="40">
        <v>55.204523440911743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57.723340812001382</v>
      </c>
      <c r="BG32" s="40">
        <v>0.13384348863330001</v>
      </c>
      <c r="BH32" s="40">
        <v>0</v>
      </c>
      <c r="BI32" s="40">
        <v>0</v>
      </c>
      <c r="BJ32" s="40">
        <v>3.3318166447974988</v>
      </c>
      <c r="BK32" s="49">
        <f>SUM(C32:BJ32)</f>
        <v>648.9558749943817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0.74010951320000007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13.911428522964338</v>
      </c>
      <c r="I33" s="38">
        <f t="shared" si="10"/>
        <v>3.5284224500000003E-2</v>
      </c>
      <c r="J33" s="38">
        <f t="shared" si="10"/>
        <v>0</v>
      </c>
      <c r="K33" s="38">
        <f t="shared" si="10"/>
        <v>0</v>
      </c>
      <c r="L33" s="38">
        <f t="shared" si="10"/>
        <v>1.5334305442984999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8.512118135787123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0.47271689719940002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86.769974410095472</v>
      </c>
      <c r="AC33" s="38">
        <f t="shared" si="10"/>
        <v>1.1940180150996</v>
      </c>
      <c r="AD33" s="38">
        <f t="shared" si="10"/>
        <v>0</v>
      </c>
      <c r="AE33" s="38">
        <f t="shared" si="10"/>
        <v>0</v>
      </c>
      <c r="AF33" s="38">
        <f t="shared" si="10"/>
        <v>24.563605685222878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69.828245527084519</v>
      </c>
      <c r="AM33" s="38">
        <f t="shared" si="10"/>
        <v>0.58870881346659998</v>
      </c>
      <c r="AN33" s="38">
        <f t="shared" si="10"/>
        <v>0</v>
      </c>
      <c r="AO33" s="38">
        <f t="shared" si="10"/>
        <v>0</v>
      </c>
      <c r="AP33" s="38">
        <f t="shared" si="10"/>
        <v>8.3061428621279028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309.98735482119253</v>
      </c>
      <c r="AW33" s="38">
        <f t="shared" si="10"/>
        <v>6.1192126357988004</v>
      </c>
      <c r="AX33" s="38">
        <f t="shared" si="10"/>
        <v>0</v>
      </c>
      <c r="AY33" s="38">
        <f t="shared" si="10"/>
        <v>0</v>
      </c>
      <c r="AZ33" s="38">
        <f t="shared" si="10"/>
        <v>55.204523440911743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57.723340812001382</v>
      </c>
      <c r="BG33" s="38">
        <f t="shared" si="10"/>
        <v>0.13384348863330001</v>
      </c>
      <c r="BH33" s="38">
        <f t="shared" si="10"/>
        <v>0</v>
      </c>
      <c r="BI33" s="38">
        <f t="shared" si="10"/>
        <v>0</v>
      </c>
      <c r="BJ33" s="38">
        <f t="shared" si="10"/>
        <v>3.3318166447974988</v>
      </c>
      <c r="BK33" s="38">
        <f>SUM(BK32)</f>
        <v>648.9558749943817</v>
      </c>
    </row>
    <row r="34" spans="1:67" x14ac:dyDescent="0.2">
      <c r="A34" s="17" t="s">
        <v>77</v>
      </c>
      <c r="B34" s="25" t="s">
        <v>15</v>
      </c>
      <c r="C34" s="58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9"/>
    </row>
    <row r="35" spans="1:67" x14ac:dyDescent="0.2">
      <c r="A35" s="17"/>
      <c r="B35" s="34" t="s">
        <v>125</v>
      </c>
      <c r="C35" s="40">
        <v>0</v>
      </c>
      <c r="D35" s="40">
        <v>0.49642381900000004</v>
      </c>
      <c r="E35" s="40">
        <v>0</v>
      </c>
      <c r="F35" s="40">
        <v>0</v>
      </c>
      <c r="G35" s="40">
        <v>0</v>
      </c>
      <c r="H35" s="40">
        <v>1.0207671962853995</v>
      </c>
      <c r="I35" s="40">
        <v>9.9483333333299992E-2</v>
      </c>
      <c r="J35" s="40">
        <v>0</v>
      </c>
      <c r="K35" s="40">
        <v>0</v>
      </c>
      <c r="L35" s="40">
        <v>1.8120219526660002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0.73937489515379951</v>
      </c>
      <c r="S35" s="40">
        <v>0</v>
      </c>
      <c r="T35" s="40">
        <v>0</v>
      </c>
      <c r="U35" s="40">
        <v>0</v>
      </c>
      <c r="V35" s="40">
        <v>0.29734126659959997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39.118522911548745</v>
      </c>
      <c r="AC35" s="40">
        <v>6.6210523669306021</v>
      </c>
      <c r="AD35" s="40">
        <v>0</v>
      </c>
      <c r="AE35" s="40">
        <v>0</v>
      </c>
      <c r="AF35" s="40">
        <v>39.733487387143335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39.631968495048291</v>
      </c>
      <c r="AM35" s="40">
        <v>3.9202235536321015</v>
      </c>
      <c r="AN35" s="40">
        <v>0</v>
      </c>
      <c r="AO35" s="40">
        <v>0</v>
      </c>
      <c r="AP35" s="40">
        <v>23.175623569385934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7.1334501971266775</v>
      </c>
      <c r="AW35" s="40">
        <v>0.38480711943310003</v>
      </c>
      <c r="AX35" s="40">
        <v>0</v>
      </c>
      <c r="AY35" s="40">
        <v>0</v>
      </c>
      <c r="AZ35" s="40">
        <v>3.3387016545315014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4.0263983153148386</v>
      </c>
      <c r="BG35" s="40">
        <v>1.0418645786999001</v>
      </c>
      <c r="BH35" s="40">
        <v>0</v>
      </c>
      <c r="BI35" s="40">
        <v>0</v>
      </c>
      <c r="BJ35" s="40">
        <v>1.2463774185323999</v>
      </c>
      <c r="BK35" s="41">
        <f>SUM(C35:BJ35)</f>
        <v>173.83789003036551</v>
      </c>
      <c r="BM35" s="42"/>
      <c r="BO35" s="42"/>
    </row>
    <row r="36" spans="1:67" x14ac:dyDescent="0.2">
      <c r="A36" s="17"/>
      <c r="B36" s="34" t="s">
        <v>107</v>
      </c>
      <c r="C36" s="40">
        <v>0</v>
      </c>
      <c r="D36" s="40">
        <v>0.70939145159999994</v>
      </c>
      <c r="E36" s="40">
        <v>0</v>
      </c>
      <c r="F36" s="40">
        <v>0</v>
      </c>
      <c r="G36" s="40">
        <v>0</v>
      </c>
      <c r="H36" s="40">
        <v>5.299639322274599</v>
      </c>
      <c r="I36" s="40">
        <v>1.4951177769664998</v>
      </c>
      <c r="J36" s="40">
        <v>0</v>
      </c>
      <c r="K36" s="40">
        <v>0</v>
      </c>
      <c r="L36" s="40">
        <v>2.8188323020988997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1.8799572180511002</v>
      </c>
      <c r="S36" s="40">
        <v>0</v>
      </c>
      <c r="T36" s="40">
        <v>0</v>
      </c>
      <c r="U36" s="40">
        <v>0</v>
      </c>
      <c r="V36" s="40">
        <v>0.7367054214994001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40.501902421502251</v>
      </c>
      <c r="AC36" s="40">
        <v>2.9108568474660999</v>
      </c>
      <c r="AD36" s="40">
        <v>0</v>
      </c>
      <c r="AE36" s="40">
        <v>0</v>
      </c>
      <c r="AF36" s="40">
        <v>18.858693574491294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34.579272115316954</v>
      </c>
      <c r="AM36" s="40">
        <v>5.9775183066599999E-2</v>
      </c>
      <c r="AN36" s="40">
        <v>0</v>
      </c>
      <c r="AO36" s="40">
        <v>0</v>
      </c>
      <c r="AP36" s="40">
        <v>4.7869150452959985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132.15356170124207</v>
      </c>
      <c r="AW36" s="40">
        <v>8.1371147617978004</v>
      </c>
      <c r="AX36" s="40">
        <v>0</v>
      </c>
      <c r="AY36" s="40">
        <v>0</v>
      </c>
      <c r="AZ36" s="40">
        <v>73.81042769134794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21.579882616803214</v>
      </c>
      <c r="BG36" s="40">
        <v>4.7833768907332015</v>
      </c>
      <c r="BH36" s="40">
        <v>0</v>
      </c>
      <c r="BI36" s="40">
        <v>0</v>
      </c>
      <c r="BJ36" s="40">
        <v>4.423098193698201</v>
      </c>
      <c r="BK36" s="41">
        <f>SUM(C36:BJ36)</f>
        <v>359.52452053525212</v>
      </c>
      <c r="BM36" s="42"/>
      <c r="BO36" s="42"/>
    </row>
    <row r="37" spans="1:67" x14ac:dyDescent="0.2">
      <c r="A37" s="17"/>
      <c r="B37" s="34" t="s">
        <v>117</v>
      </c>
      <c r="C37" s="40">
        <v>0</v>
      </c>
      <c r="D37" s="40">
        <v>0.51941391993329999</v>
      </c>
      <c r="E37" s="40">
        <v>0</v>
      </c>
      <c r="F37" s="40">
        <v>0</v>
      </c>
      <c r="G37" s="40">
        <v>0</v>
      </c>
      <c r="H37" s="40">
        <v>2.5254066144410094</v>
      </c>
      <c r="I37" s="40">
        <v>0.25996666666660001</v>
      </c>
      <c r="J37" s="40">
        <v>0</v>
      </c>
      <c r="K37" s="40">
        <v>0</v>
      </c>
      <c r="L37" s="40">
        <v>0.83043778503230004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2.1843471395753054</v>
      </c>
      <c r="S37" s="40">
        <v>0</v>
      </c>
      <c r="T37" s="40">
        <v>1.2416794004333001</v>
      </c>
      <c r="U37" s="40">
        <v>0</v>
      </c>
      <c r="V37" s="40">
        <v>0.1983934500998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65.057480487841957</v>
      </c>
      <c r="AC37" s="40">
        <v>7.6192645904331</v>
      </c>
      <c r="AD37" s="40">
        <v>0</v>
      </c>
      <c r="AE37" s="40">
        <v>0</v>
      </c>
      <c r="AF37" s="40">
        <v>67.046864490228344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81.187172457017027</v>
      </c>
      <c r="AM37" s="40">
        <v>5.0697172197666003</v>
      </c>
      <c r="AN37" s="40">
        <v>0.45742500000000003</v>
      </c>
      <c r="AO37" s="40">
        <v>0</v>
      </c>
      <c r="AP37" s="40">
        <v>41.389905273226532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16.33821388411533</v>
      </c>
      <c r="AW37" s="40">
        <v>4.0953538682662005</v>
      </c>
      <c r="AX37" s="40">
        <v>0</v>
      </c>
      <c r="AY37" s="40">
        <v>0</v>
      </c>
      <c r="AZ37" s="40">
        <v>8.7543351308320982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6.0260335666527993</v>
      </c>
      <c r="BG37" s="40">
        <v>0.51841499999999996</v>
      </c>
      <c r="BH37" s="40">
        <v>0</v>
      </c>
      <c r="BI37" s="40">
        <v>0</v>
      </c>
      <c r="BJ37" s="40">
        <v>3.114112865966201</v>
      </c>
      <c r="BK37" s="41">
        <f>SUM(C37:BJ37)</f>
        <v>314.43393881052782</v>
      </c>
      <c r="BM37" s="42"/>
      <c r="BO37" s="42"/>
    </row>
    <row r="38" spans="1:67" x14ac:dyDescent="0.2">
      <c r="A38" s="17"/>
      <c r="B38" s="34" t="s">
        <v>108</v>
      </c>
      <c r="C38" s="40">
        <v>0</v>
      </c>
      <c r="D38" s="40">
        <v>0.66194518030000005</v>
      </c>
      <c r="E38" s="40">
        <v>0</v>
      </c>
      <c r="F38" s="40">
        <v>0</v>
      </c>
      <c r="G38" s="40">
        <v>0</v>
      </c>
      <c r="H38" s="40">
        <v>5.8123718192290053</v>
      </c>
      <c r="I38" s="40">
        <v>4.9983068259993999</v>
      </c>
      <c r="J38" s="40">
        <v>0</v>
      </c>
      <c r="K38" s="40">
        <v>0</v>
      </c>
      <c r="L38" s="40">
        <v>1.5019639105320002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2.6128440849756016</v>
      </c>
      <c r="S38" s="40">
        <v>3.3157101978666002</v>
      </c>
      <c r="T38" s="40">
        <v>0</v>
      </c>
      <c r="U38" s="40">
        <v>0</v>
      </c>
      <c r="V38" s="40">
        <v>0.58479567569929991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79.579782975796547</v>
      </c>
      <c r="AC38" s="40">
        <v>9.6228983257323968</v>
      </c>
      <c r="AD38" s="40">
        <v>0</v>
      </c>
      <c r="AE38" s="40">
        <v>0</v>
      </c>
      <c r="AF38" s="40">
        <v>25.958671892189294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73.898473838232078</v>
      </c>
      <c r="AM38" s="40">
        <v>0.8749988375329999</v>
      </c>
      <c r="AN38" s="40">
        <v>0</v>
      </c>
      <c r="AO38" s="40">
        <v>0</v>
      </c>
      <c r="AP38" s="40">
        <v>9.3653970293597002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102.44504219781643</v>
      </c>
      <c r="AW38" s="40">
        <v>6.4643835635645006</v>
      </c>
      <c r="AX38" s="40">
        <v>0</v>
      </c>
      <c r="AY38" s="40">
        <v>0</v>
      </c>
      <c r="AZ38" s="40">
        <v>42.015545863853696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19.5730760091785</v>
      </c>
      <c r="BG38" s="40">
        <v>0.39761006639989999</v>
      </c>
      <c r="BH38" s="40">
        <v>0</v>
      </c>
      <c r="BI38" s="40">
        <v>0</v>
      </c>
      <c r="BJ38" s="40">
        <v>2.7366903994321996</v>
      </c>
      <c r="BK38" s="41">
        <f t="shared" ref="BK38:BK40" si="11">SUM(C38:BJ38)</f>
        <v>392.42050869369018</v>
      </c>
      <c r="BM38" s="42"/>
      <c r="BO38" s="42"/>
    </row>
    <row r="39" spans="1:67" x14ac:dyDescent="0.2">
      <c r="A39" s="17"/>
      <c r="B39" s="34" t="s">
        <v>126</v>
      </c>
      <c r="C39" s="40">
        <v>0</v>
      </c>
      <c r="D39" s="40">
        <v>0.5010479042</v>
      </c>
      <c r="E39" s="40">
        <v>0</v>
      </c>
      <c r="F39" s="40">
        <v>0</v>
      </c>
      <c r="G39" s="40">
        <v>0</v>
      </c>
      <c r="H39" s="40">
        <v>0.58616548766559984</v>
      </c>
      <c r="I39" s="40">
        <v>4.0163999999999998E-2</v>
      </c>
      <c r="J39" s="40">
        <v>0</v>
      </c>
      <c r="K39" s="40">
        <v>0</v>
      </c>
      <c r="L39" s="40">
        <v>0.73083697203320008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0.61468560126569993</v>
      </c>
      <c r="S39" s="40">
        <v>0</v>
      </c>
      <c r="T39" s="40">
        <v>0</v>
      </c>
      <c r="U39" s="40">
        <v>0</v>
      </c>
      <c r="V39" s="40">
        <v>0.29336900233319996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36.71772831674172</v>
      </c>
      <c r="AC39" s="40">
        <v>5.0470653795998004</v>
      </c>
      <c r="AD39" s="40">
        <v>0</v>
      </c>
      <c r="AE39" s="40">
        <v>0</v>
      </c>
      <c r="AF39" s="40">
        <v>51.673587977763198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40.686536939026198</v>
      </c>
      <c r="AM39" s="40">
        <v>6.1641682508663997</v>
      </c>
      <c r="AN39" s="40">
        <v>0.15035999999999999</v>
      </c>
      <c r="AO39" s="40">
        <v>0</v>
      </c>
      <c r="AP39" s="40">
        <v>29.9602917938636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3.2540414612961031</v>
      </c>
      <c r="AW39" s="40">
        <v>0</v>
      </c>
      <c r="AX39" s="40">
        <v>0</v>
      </c>
      <c r="AY39" s="40">
        <v>0</v>
      </c>
      <c r="AZ39" s="40">
        <v>1.3984071331332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1.1968228409312005</v>
      </c>
      <c r="BG39" s="40">
        <v>0.50119999999999998</v>
      </c>
      <c r="BH39" s="40">
        <v>0</v>
      </c>
      <c r="BI39" s="40">
        <v>0</v>
      </c>
      <c r="BJ39" s="40">
        <v>1.5021865372665</v>
      </c>
      <c r="BK39" s="41">
        <f t="shared" ref="BK39" si="12">SUM(C39:BJ39)</f>
        <v>181.01866559798566</v>
      </c>
      <c r="BM39" s="42"/>
      <c r="BO39" s="42"/>
    </row>
    <row r="40" spans="1:67" x14ac:dyDescent="0.2">
      <c r="A40" s="17"/>
      <c r="B40" s="34" t="s">
        <v>118</v>
      </c>
      <c r="C40" s="40">
        <v>0</v>
      </c>
      <c r="D40" s="40">
        <v>0.58993366520000001</v>
      </c>
      <c r="E40" s="40">
        <v>0</v>
      </c>
      <c r="F40" s="40">
        <v>0</v>
      </c>
      <c r="G40" s="40">
        <v>0</v>
      </c>
      <c r="H40" s="40">
        <v>3.3374313933018027</v>
      </c>
      <c r="I40" s="40">
        <v>3.0739750133200003E-2</v>
      </c>
      <c r="J40" s="40">
        <v>0</v>
      </c>
      <c r="K40" s="40">
        <v>0</v>
      </c>
      <c r="L40" s="40">
        <v>0.67446599533280016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2.3339330112041012</v>
      </c>
      <c r="S40" s="40">
        <v>3.6889924E-3</v>
      </c>
      <c r="T40" s="40">
        <v>0</v>
      </c>
      <c r="U40" s="40">
        <v>0</v>
      </c>
      <c r="V40" s="40">
        <v>0.2538603110664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64.253104925299439</v>
      </c>
      <c r="AC40" s="40">
        <v>5.9629330874977011</v>
      </c>
      <c r="AD40" s="40">
        <v>0</v>
      </c>
      <c r="AE40" s="40">
        <v>0</v>
      </c>
      <c r="AF40" s="40">
        <v>45.10561794120698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65.471880952712169</v>
      </c>
      <c r="AM40" s="40">
        <v>1.7041443716990001</v>
      </c>
      <c r="AN40" s="40">
        <v>0.86719444293320014</v>
      </c>
      <c r="AO40" s="40">
        <v>0</v>
      </c>
      <c r="AP40" s="40">
        <v>23.115114443217784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12.470136209105577</v>
      </c>
      <c r="AW40" s="40">
        <v>1.6697762185328999</v>
      </c>
      <c r="AX40" s="40">
        <v>0</v>
      </c>
      <c r="AY40" s="40">
        <v>0</v>
      </c>
      <c r="AZ40" s="40">
        <v>6.6995028886629031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6.0704038998744236</v>
      </c>
      <c r="BG40" s="40">
        <v>7.3597006599900011E-2</v>
      </c>
      <c r="BH40" s="40">
        <v>0</v>
      </c>
      <c r="BI40" s="40">
        <v>0</v>
      </c>
      <c r="BJ40" s="40">
        <v>1.7218794176658001</v>
      </c>
      <c r="BK40" s="41">
        <f t="shared" si="11"/>
        <v>242.40933892364606</v>
      </c>
      <c r="BM40" s="42"/>
      <c r="BO40" s="42"/>
    </row>
    <row r="41" spans="1:67" x14ac:dyDescent="0.2">
      <c r="A41" s="17"/>
      <c r="B41" s="34" t="s">
        <v>109</v>
      </c>
      <c r="C41" s="40">
        <v>0</v>
      </c>
      <c r="D41" s="40">
        <v>1.2606923410999999</v>
      </c>
      <c r="E41" s="40">
        <v>0</v>
      </c>
      <c r="F41" s="40">
        <v>0</v>
      </c>
      <c r="G41" s="40">
        <v>0</v>
      </c>
      <c r="H41" s="40">
        <v>2.1075658714243994</v>
      </c>
      <c r="I41" s="40">
        <v>55.312904991866603</v>
      </c>
      <c r="J41" s="40">
        <v>0</v>
      </c>
      <c r="K41" s="40">
        <v>0</v>
      </c>
      <c r="L41" s="40">
        <v>0.70472471059959985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0.77157776369370012</v>
      </c>
      <c r="S41" s="40">
        <v>6.5593727450333006</v>
      </c>
      <c r="T41" s="40">
        <v>0</v>
      </c>
      <c r="U41" s="40">
        <v>0</v>
      </c>
      <c r="V41" s="40">
        <v>6.5212559E-3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21.092909595941574</v>
      </c>
      <c r="AC41" s="40">
        <v>2.0517662181661001</v>
      </c>
      <c r="AD41" s="40">
        <v>0</v>
      </c>
      <c r="AE41" s="40">
        <v>0</v>
      </c>
      <c r="AF41" s="40">
        <v>5.1450094520650005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16.721928301883011</v>
      </c>
      <c r="AM41" s="40">
        <v>4.7799204103660999</v>
      </c>
      <c r="AN41" s="40">
        <v>0</v>
      </c>
      <c r="AO41" s="40">
        <v>0</v>
      </c>
      <c r="AP41" s="40">
        <v>0.54314928309959998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21.146047588392104</v>
      </c>
      <c r="AW41" s="40">
        <v>71.417086116965905</v>
      </c>
      <c r="AX41" s="40">
        <v>0</v>
      </c>
      <c r="AY41" s="40">
        <v>0</v>
      </c>
      <c r="AZ41" s="40">
        <v>2.3451143848322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6.397258722992186</v>
      </c>
      <c r="BG41" s="40">
        <v>7.6860236299900006E-2</v>
      </c>
      <c r="BH41" s="40">
        <v>0</v>
      </c>
      <c r="BI41" s="40">
        <v>0</v>
      </c>
      <c r="BJ41" s="40">
        <v>6.6133440665999991E-3</v>
      </c>
      <c r="BK41" s="41">
        <f>SUM(C41:BJ41)</f>
        <v>218.44702333468783</v>
      </c>
      <c r="BM41" s="42"/>
      <c r="BO41" s="42"/>
    </row>
    <row r="42" spans="1:67" x14ac:dyDescent="0.2">
      <c r="A42" s="17"/>
      <c r="B42" s="34" t="s">
        <v>110</v>
      </c>
      <c r="C42" s="40">
        <v>0</v>
      </c>
      <c r="D42" s="40">
        <v>0.7856344159666</v>
      </c>
      <c r="E42" s="40">
        <v>0</v>
      </c>
      <c r="F42" s="40">
        <v>0</v>
      </c>
      <c r="G42" s="40">
        <v>0</v>
      </c>
      <c r="H42" s="40">
        <v>3.3622833533821979</v>
      </c>
      <c r="I42" s="40">
        <v>0</v>
      </c>
      <c r="J42" s="40">
        <v>0</v>
      </c>
      <c r="K42" s="40">
        <v>0</v>
      </c>
      <c r="L42" s="40">
        <v>3.0146695622324002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1.5884499968201999</v>
      </c>
      <c r="S42" s="40">
        <v>0</v>
      </c>
      <c r="T42" s="40">
        <v>0</v>
      </c>
      <c r="U42" s="40">
        <v>0</v>
      </c>
      <c r="V42" s="40">
        <v>0.17057822533300002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7.287181454458298</v>
      </c>
      <c r="AC42" s="40">
        <v>0.2329650778665</v>
      </c>
      <c r="AD42" s="40">
        <v>0</v>
      </c>
      <c r="AE42" s="40">
        <v>0</v>
      </c>
      <c r="AF42" s="40">
        <v>1.1964887777658002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4.7946093947577975</v>
      </c>
      <c r="AM42" s="40">
        <v>0.13392692</v>
      </c>
      <c r="AN42" s="40">
        <v>0</v>
      </c>
      <c r="AO42" s="40">
        <v>0</v>
      </c>
      <c r="AP42" s="40">
        <v>0.54442008906630013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13.222494848090399</v>
      </c>
      <c r="AW42" s="40">
        <v>1.0997249577998001</v>
      </c>
      <c r="AX42" s="40">
        <v>0</v>
      </c>
      <c r="AY42" s="40">
        <v>0</v>
      </c>
      <c r="AZ42" s="40">
        <v>9.0072628111983999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2.9271840098790047</v>
      </c>
      <c r="BG42" s="40">
        <v>0.5277385810666001</v>
      </c>
      <c r="BH42" s="40">
        <v>0</v>
      </c>
      <c r="BI42" s="40">
        <v>0</v>
      </c>
      <c r="BJ42" s="40">
        <v>0.15015725836660002</v>
      </c>
      <c r="BK42" s="41">
        <f>SUM(C42:BJ42)</f>
        <v>50.045769734049898</v>
      </c>
      <c r="BM42" s="42"/>
      <c r="BO42" s="42"/>
    </row>
    <row r="43" spans="1:67" x14ac:dyDescent="0.2">
      <c r="A43" s="17"/>
      <c r="B43" s="34" t="s">
        <v>119</v>
      </c>
      <c r="C43" s="40">
        <v>0</v>
      </c>
      <c r="D43" s="40">
        <v>0.51596806399999995</v>
      </c>
      <c r="E43" s="40">
        <v>0</v>
      </c>
      <c r="F43" s="40">
        <v>0</v>
      </c>
      <c r="G43" s="40">
        <v>0</v>
      </c>
      <c r="H43" s="40">
        <v>2.368974192017701</v>
      </c>
      <c r="I43" s="40">
        <v>2.0197498666E-3</v>
      </c>
      <c r="J43" s="40">
        <v>0</v>
      </c>
      <c r="K43" s="40">
        <v>0</v>
      </c>
      <c r="L43" s="40">
        <v>0.74583461746640012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2.1109951413171979</v>
      </c>
      <c r="S43" s="40">
        <v>5.9455000000000001E-2</v>
      </c>
      <c r="T43" s="40">
        <v>0</v>
      </c>
      <c r="U43" s="40">
        <v>0</v>
      </c>
      <c r="V43" s="40">
        <v>0.21864252923329999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38.436376245313433</v>
      </c>
      <c r="AC43" s="40">
        <v>1.9426250292664997</v>
      </c>
      <c r="AD43" s="40">
        <v>0</v>
      </c>
      <c r="AE43" s="40">
        <v>0</v>
      </c>
      <c r="AF43" s="40">
        <v>27.163862583230298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49.784638166292794</v>
      </c>
      <c r="AM43" s="40">
        <v>1.3432073668665001</v>
      </c>
      <c r="AN43" s="40">
        <v>9.9909999999999999E-2</v>
      </c>
      <c r="AO43" s="40">
        <v>0</v>
      </c>
      <c r="AP43" s="40">
        <v>18.949697718496505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14.207862016233328</v>
      </c>
      <c r="AW43" s="40">
        <v>0.14770956206650002</v>
      </c>
      <c r="AX43" s="40">
        <v>0</v>
      </c>
      <c r="AY43" s="40">
        <v>0</v>
      </c>
      <c r="AZ43" s="40">
        <v>2.8942877393323005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7.1262060255697097</v>
      </c>
      <c r="BG43" s="40">
        <v>1.8071903766500003E-2</v>
      </c>
      <c r="BH43" s="40">
        <v>0</v>
      </c>
      <c r="BI43" s="40">
        <v>0</v>
      </c>
      <c r="BJ43" s="40">
        <v>1.8494451665998</v>
      </c>
      <c r="BK43" s="41">
        <f>SUM(C43:BJ43)</f>
        <v>169.98578881693533</v>
      </c>
      <c r="BM43" s="42"/>
      <c r="BO43" s="42"/>
    </row>
    <row r="44" spans="1:67" x14ac:dyDescent="0.2">
      <c r="A44" s="17"/>
      <c r="B44" s="26" t="s">
        <v>86</v>
      </c>
      <c r="C44" s="36">
        <f>SUM(C35:C43)</f>
        <v>0</v>
      </c>
      <c r="D44" s="36">
        <f t="shared" ref="D44:BJ44" si="13">SUM(D35:D43)</f>
        <v>6.0404507612999003</v>
      </c>
      <c r="E44" s="36">
        <f t="shared" si="13"/>
        <v>0</v>
      </c>
      <c r="F44" s="36">
        <f t="shared" si="13"/>
        <v>0</v>
      </c>
      <c r="G44" s="36">
        <f t="shared" si="13"/>
        <v>0</v>
      </c>
      <c r="H44" s="36">
        <f t="shared" si="13"/>
        <v>26.420605250021715</v>
      </c>
      <c r="I44" s="36">
        <f t="shared" si="13"/>
        <v>62.238703094832196</v>
      </c>
      <c r="J44" s="36">
        <f t="shared" si="13"/>
        <v>0</v>
      </c>
      <c r="K44" s="36">
        <f t="shared" si="13"/>
        <v>0</v>
      </c>
      <c r="L44" s="36">
        <f t="shared" si="13"/>
        <v>12.8337878079936</v>
      </c>
      <c r="M44" s="36">
        <f t="shared" si="13"/>
        <v>0</v>
      </c>
      <c r="N44" s="36">
        <f t="shared" si="13"/>
        <v>0</v>
      </c>
      <c r="O44" s="36">
        <f t="shared" si="13"/>
        <v>0</v>
      </c>
      <c r="P44" s="36">
        <f t="shared" si="13"/>
        <v>0</v>
      </c>
      <c r="Q44" s="36">
        <f t="shared" si="13"/>
        <v>0</v>
      </c>
      <c r="R44" s="36">
        <f t="shared" si="13"/>
        <v>14.836164852056704</v>
      </c>
      <c r="S44" s="36">
        <f t="shared" si="13"/>
        <v>9.9382269352999</v>
      </c>
      <c r="T44" s="36">
        <f t="shared" si="13"/>
        <v>1.2416794004333001</v>
      </c>
      <c r="U44" s="36">
        <f t="shared" si="13"/>
        <v>0</v>
      </c>
      <c r="V44" s="36">
        <f t="shared" si="13"/>
        <v>2.7602071377640001</v>
      </c>
      <c r="W44" s="36">
        <f t="shared" si="13"/>
        <v>0</v>
      </c>
      <c r="X44" s="36">
        <f t="shared" si="13"/>
        <v>0</v>
      </c>
      <c r="Y44" s="36">
        <f t="shared" si="13"/>
        <v>0</v>
      </c>
      <c r="Z44" s="36">
        <f t="shared" si="13"/>
        <v>0</v>
      </c>
      <c r="AA44" s="36">
        <f t="shared" si="13"/>
        <v>0</v>
      </c>
      <c r="AB44" s="36">
        <f t="shared" si="13"/>
        <v>392.04498933444398</v>
      </c>
      <c r="AC44" s="36">
        <f t="shared" si="13"/>
        <v>42.011426922958805</v>
      </c>
      <c r="AD44" s="36">
        <f t="shared" si="13"/>
        <v>0</v>
      </c>
      <c r="AE44" s="36">
        <f t="shared" si="13"/>
        <v>0</v>
      </c>
      <c r="AF44" s="36">
        <f t="shared" si="13"/>
        <v>281.88228407608358</v>
      </c>
      <c r="AG44" s="36">
        <f t="shared" si="13"/>
        <v>0</v>
      </c>
      <c r="AH44" s="36">
        <f t="shared" si="13"/>
        <v>0</v>
      </c>
      <c r="AI44" s="36">
        <f t="shared" si="13"/>
        <v>0</v>
      </c>
      <c r="AJ44" s="36">
        <f t="shared" si="13"/>
        <v>0</v>
      </c>
      <c r="AK44" s="36">
        <f t="shared" si="13"/>
        <v>0</v>
      </c>
      <c r="AL44" s="36">
        <f t="shared" si="13"/>
        <v>406.75648066028634</v>
      </c>
      <c r="AM44" s="36">
        <f t="shared" si="13"/>
        <v>24.050082113796304</v>
      </c>
      <c r="AN44" s="36">
        <f t="shared" si="13"/>
        <v>1.5748894429332001</v>
      </c>
      <c r="AO44" s="36">
        <f t="shared" si="13"/>
        <v>0</v>
      </c>
      <c r="AP44" s="36">
        <f t="shared" si="13"/>
        <v>151.83051424501198</v>
      </c>
      <c r="AQ44" s="36">
        <f t="shared" si="13"/>
        <v>0</v>
      </c>
      <c r="AR44" s="36">
        <f t="shared" si="13"/>
        <v>0</v>
      </c>
      <c r="AS44" s="36">
        <f t="shared" si="13"/>
        <v>0</v>
      </c>
      <c r="AT44" s="36">
        <f t="shared" si="13"/>
        <v>0</v>
      </c>
      <c r="AU44" s="36">
        <f t="shared" si="13"/>
        <v>0</v>
      </c>
      <c r="AV44" s="36">
        <f t="shared" si="13"/>
        <v>322.37085010341798</v>
      </c>
      <c r="AW44" s="36">
        <f t="shared" si="13"/>
        <v>93.415956168426689</v>
      </c>
      <c r="AX44" s="36">
        <f t="shared" si="13"/>
        <v>0</v>
      </c>
      <c r="AY44" s="36">
        <f t="shared" si="13"/>
        <v>0</v>
      </c>
      <c r="AZ44" s="36">
        <f t="shared" si="13"/>
        <v>150.26358529772421</v>
      </c>
      <c r="BA44" s="36">
        <f t="shared" si="13"/>
        <v>0</v>
      </c>
      <c r="BB44" s="36">
        <f t="shared" si="13"/>
        <v>0</v>
      </c>
      <c r="BC44" s="36">
        <f t="shared" si="13"/>
        <v>0</v>
      </c>
      <c r="BD44" s="36">
        <f t="shared" si="13"/>
        <v>0</v>
      </c>
      <c r="BE44" s="36">
        <f t="shared" si="13"/>
        <v>0</v>
      </c>
      <c r="BF44" s="36">
        <f t="shared" si="13"/>
        <v>74.923266007195878</v>
      </c>
      <c r="BG44" s="36">
        <f t="shared" si="13"/>
        <v>7.9387342635659008</v>
      </c>
      <c r="BH44" s="36">
        <f t="shared" si="13"/>
        <v>0</v>
      </c>
      <c r="BI44" s="36">
        <f t="shared" si="13"/>
        <v>0</v>
      </c>
      <c r="BJ44" s="36">
        <f t="shared" si="13"/>
        <v>16.750560601594302</v>
      </c>
      <c r="BK44" s="38">
        <f>SUM(BK35:BK43)</f>
        <v>2102.1234444771403</v>
      </c>
    </row>
    <row r="45" spans="1:67" x14ac:dyDescent="0.2">
      <c r="A45" s="17"/>
      <c r="B45" s="27" t="s">
        <v>84</v>
      </c>
      <c r="C45" s="36">
        <f>C33+C44</f>
        <v>0</v>
      </c>
      <c r="D45" s="36">
        <f t="shared" ref="D45:BJ45" si="14">D33+D44</f>
        <v>6.7805602744999005</v>
      </c>
      <c r="E45" s="36">
        <f t="shared" si="14"/>
        <v>0</v>
      </c>
      <c r="F45" s="36">
        <f t="shared" si="14"/>
        <v>0</v>
      </c>
      <c r="G45" s="36">
        <f t="shared" si="14"/>
        <v>0</v>
      </c>
      <c r="H45" s="36">
        <f t="shared" si="14"/>
        <v>40.332033772986051</v>
      </c>
      <c r="I45" s="36">
        <f t="shared" si="14"/>
        <v>62.2739873193322</v>
      </c>
      <c r="J45" s="36">
        <f t="shared" si="14"/>
        <v>0</v>
      </c>
      <c r="K45" s="36">
        <f t="shared" si="14"/>
        <v>0</v>
      </c>
      <c r="L45" s="36">
        <f t="shared" si="14"/>
        <v>14.367218352292101</v>
      </c>
      <c r="M45" s="36">
        <f t="shared" si="14"/>
        <v>0</v>
      </c>
      <c r="N45" s="36">
        <f t="shared" si="14"/>
        <v>0</v>
      </c>
      <c r="O45" s="36">
        <f t="shared" si="14"/>
        <v>0</v>
      </c>
      <c r="P45" s="36">
        <f t="shared" si="14"/>
        <v>0</v>
      </c>
      <c r="Q45" s="36">
        <f t="shared" si="14"/>
        <v>0</v>
      </c>
      <c r="R45" s="36">
        <f t="shared" si="14"/>
        <v>23.348282987843827</v>
      </c>
      <c r="S45" s="36">
        <f t="shared" si="14"/>
        <v>9.9382269352999</v>
      </c>
      <c r="T45" s="36">
        <f t="shared" si="14"/>
        <v>1.2416794004333001</v>
      </c>
      <c r="U45" s="36">
        <f t="shared" si="14"/>
        <v>0</v>
      </c>
      <c r="V45" s="36">
        <f t="shared" si="14"/>
        <v>3.2329240349633999</v>
      </c>
      <c r="W45" s="36">
        <f t="shared" si="14"/>
        <v>0</v>
      </c>
      <c r="X45" s="36">
        <f t="shared" si="14"/>
        <v>0</v>
      </c>
      <c r="Y45" s="36">
        <f t="shared" si="14"/>
        <v>0</v>
      </c>
      <c r="Z45" s="36">
        <f t="shared" si="14"/>
        <v>0</v>
      </c>
      <c r="AA45" s="36">
        <f t="shared" si="14"/>
        <v>0</v>
      </c>
      <c r="AB45" s="36">
        <f t="shared" si="14"/>
        <v>478.81496374453945</v>
      </c>
      <c r="AC45" s="36">
        <f t="shared" si="14"/>
        <v>43.205444938058406</v>
      </c>
      <c r="AD45" s="36">
        <f t="shared" si="14"/>
        <v>0</v>
      </c>
      <c r="AE45" s="36">
        <f t="shared" si="14"/>
        <v>0</v>
      </c>
      <c r="AF45" s="36">
        <f t="shared" si="14"/>
        <v>306.44588976130643</v>
      </c>
      <c r="AG45" s="36">
        <f t="shared" si="14"/>
        <v>0</v>
      </c>
      <c r="AH45" s="36">
        <f t="shared" si="14"/>
        <v>0</v>
      </c>
      <c r="AI45" s="36">
        <f t="shared" si="14"/>
        <v>0</v>
      </c>
      <c r="AJ45" s="36">
        <f t="shared" si="14"/>
        <v>0</v>
      </c>
      <c r="AK45" s="36">
        <f t="shared" si="14"/>
        <v>0</v>
      </c>
      <c r="AL45" s="36">
        <f t="shared" si="14"/>
        <v>476.58472618737085</v>
      </c>
      <c r="AM45" s="36">
        <f t="shared" si="14"/>
        <v>24.638790927262903</v>
      </c>
      <c r="AN45" s="36">
        <f t="shared" si="14"/>
        <v>1.5748894429332001</v>
      </c>
      <c r="AO45" s="36">
        <f t="shared" si="14"/>
        <v>0</v>
      </c>
      <c r="AP45" s="36">
        <f t="shared" si="14"/>
        <v>160.13665710713988</v>
      </c>
      <c r="AQ45" s="36">
        <f t="shared" si="14"/>
        <v>0</v>
      </c>
      <c r="AR45" s="36">
        <f t="shared" si="14"/>
        <v>0</v>
      </c>
      <c r="AS45" s="36">
        <f t="shared" si="14"/>
        <v>0</v>
      </c>
      <c r="AT45" s="36">
        <f t="shared" si="14"/>
        <v>0</v>
      </c>
      <c r="AU45" s="36">
        <f t="shared" si="14"/>
        <v>0</v>
      </c>
      <c r="AV45" s="36">
        <f t="shared" si="14"/>
        <v>632.3582049246105</v>
      </c>
      <c r="AW45" s="36">
        <f t="shared" si="14"/>
        <v>99.535168804225492</v>
      </c>
      <c r="AX45" s="36">
        <f t="shared" si="14"/>
        <v>0</v>
      </c>
      <c r="AY45" s="36">
        <f t="shared" si="14"/>
        <v>0</v>
      </c>
      <c r="AZ45" s="36">
        <f t="shared" si="14"/>
        <v>205.46810873863595</v>
      </c>
      <c r="BA45" s="36">
        <f t="shared" si="14"/>
        <v>0</v>
      </c>
      <c r="BB45" s="36">
        <f t="shared" si="14"/>
        <v>0</v>
      </c>
      <c r="BC45" s="36">
        <f t="shared" si="14"/>
        <v>0</v>
      </c>
      <c r="BD45" s="36">
        <f t="shared" si="14"/>
        <v>0</v>
      </c>
      <c r="BE45" s="36">
        <f t="shared" si="14"/>
        <v>0</v>
      </c>
      <c r="BF45" s="36">
        <f t="shared" si="14"/>
        <v>132.64660681919725</v>
      </c>
      <c r="BG45" s="36">
        <f t="shared" si="14"/>
        <v>8.0725777521992015</v>
      </c>
      <c r="BH45" s="36">
        <f t="shared" si="14"/>
        <v>0</v>
      </c>
      <c r="BI45" s="36">
        <f t="shared" si="14"/>
        <v>0</v>
      </c>
      <c r="BJ45" s="36">
        <f t="shared" si="14"/>
        <v>20.0823772463918</v>
      </c>
      <c r="BK45" s="38">
        <f>BK44+BK33</f>
        <v>2751.079319471522</v>
      </c>
    </row>
    <row r="46" spans="1:67" ht="3" customHeight="1" x14ac:dyDescent="0.2">
      <c r="A46" s="17"/>
      <c r="B46" s="25"/>
      <c r="C46" s="58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9"/>
    </row>
    <row r="47" spans="1:67" x14ac:dyDescent="0.2">
      <c r="A47" s="17" t="s">
        <v>16</v>
      </c>
      <c r="B47" s="24" t="s">
        <v>8</v>
      </c>
      <c r="C47" s="58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9"/>
    </row>
    <row r="48" spans="1:67" x14ac:dyDescent="0.2">
      <c r="A48" s="17" t="s">
        <v>76</v>
      </c>
      <c r="B48" s="25" t="s">
        <v>17</v>
      </c>
      <c r="C48" s="58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9"/>
    </row>
    <row r="49" spans="1:67" x14ac:dyDescent="0.2">
      <c r="A49" s="17"/>
      <c r="B49" s="26" t="s">
        <v>116</v>
      </c>
      <c r="C49" s="36">
        <v>0</v>
      </c>
      <c r="D49" s="36">
        <v>0.61653079030000002</v>
      </c>
      <c r="E49" s="36">
        <v>0</v>
      </c>
      <c r="F49" s="36">
        <v>0</v>
      </c>
      <c r="G49" s="36">
        <v>0</v>
      </c>
      <c r="H49" s="36">
        <v>0.10638008663279999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3.5572761899200001E-2</v>
      </c>
      <c r="S49" s="36">
        <v>0</v>
      </c>
      <c r="T49" s="36">
        <v>0</v>
      </c>
      <c r="U49" s="36">
        <v>0</v>
      </c>
      <c r="V49" s="36">
        <v>2.02546876333E-2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1.2152269238942</v>
      </c>
      <c r="AC49" s="36">
        <v>0.2658872039331</v>
      </c>
      <c r="AD49" s="36">
        <v>0</v>
      </c>
      <c r="AE49" s="36">
        <v>0</v>
      </c>
      <c r="AF49" s="36">
        <v>1.4464969487994999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1.3390343527581001</v>
      </c>
      <c r="AM49" s="36">
        <v>4.8677359999999998</v>
      </c>
      <c r="AN49" s="36">
        <v>0</v>
      </c>
      <c r="AO49" s="36">
        <v>0</v>
      </c>
      <c r="AP49" s="36">
        <v>1.1817347611329998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2.8032570891249002</v>
      </c>
      <c r="AW49" s="36">
        <v>0.42080747266640001</v>
      </c>
      <c r="AX49" s="36">
        <v>1.5276408781999999</v>
      </c>
      <c r="AY49" s="36">
        <v>0</v>
      </c>
      <c r="AZ49" s="36">
        <v>3.5083987372658001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  <c r="BF49" s="36">
        <v>0.50918151233019993</v>
      </c>
      <c r="BG49" s="36">
        <v>0.29970024403329998</v>
      </c>
      <c r="BH49" s="36">
        <v>0</v>
      </c>
      <c r="BI49" s="36">
        <v>0</v>
      </c>
      <c r="BJ49" s="36">
        <v>0.2146115240999</v>
      </c>
      <c r="BK49" s="39">
        <f>SUM(C49:BJ49)</f>
        <v>20.378451974703705</v>
      </c>
    </row>
    <row r="50" spans="1:67" x14ac:dyDescent="0.2">
      <c r="A50" s="17"/>
      <c r="B50" s="26" t="s">
        <v>120</v>
      </c>
      <c r="C50" s="36">
        <v>0</v>
      </c>
      <c r="D50" s="36">
        <v>0.61932052736660004</v>
      </c>
      <c r="E50" s="36">
        <v>0</v>
      </c>
      <c r="F50" s="36">
        <v>0</v>
      </c>
      <c r="G50" s="36">
        <v>0</v>
      </c>
      <c r="H50" s="36">
        <v>2.6057105577191986</v>
      </c>
      <c r="I50" s="36">
        <v>2.0620837468665001</v>
      </c>
      <c r="J50" s="36">
        <v>0</v>
      </c>
      <c r="K50" s="36">
        <v>0</v>
      </c>
      <c r="L50" s="36">
        <v>0.93940767516610013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2.2031871283207014</v>
      </c>
      <c r="S50" s="36">
        <v>0.26203006383329996</v>
      </c>
      <c r="T50" s="36">
        <v>0</v>
      </c>
      <c r="U50" s="36">
        <v>0</v>
      </c>
      <c r="V50" s="36">
        <v>0.63179283369979999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76.3074314174725</v>
      </c>
      <c r="AC50" s="36">
        <v>4.9923891694980007</v>
      </c>
      <c r="AD50" s="36">
        <v>0.14716202679999998</v>
      </c>
      <c r="AE50" s="36">
        <v>0</v>
      </c>
      <c r="AF50" s="36">
        <v>94.278089480232154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83.667781159937221</v>
      </c>
      <c r="AM50" s="36">
        <v>4.2808964935657992</v>
      </c>
      <c r="AN50" s="36">
        <v>0.49389740199999993</v>
      </c>
      <c r="AO50" s="36">
        <v>0</v>
      </c>
      <c r="AP50" s="36">
        <v>46.577509852177691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28.784684581700159</v>
      </c>
      <c r="AW50" s="36">
        <v>5.7962524246659006</v>
      </c>
      <c r="AX50" s="36">
        <v>0</v>
      </c>
      <c r="AY50" s="36">
        <v>0</v>
      </c>
      <c r="AZ50" s="36">
        <v>26.842092350191496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11.052191235279281</v>
      </c>
      <c r="BG50" s="36">
        <v>2.8015161778331001</v>
      </c>
      <c r="BH50" s="36">
        <v>0</v>
      </c>
      <c r="BI50" s="36">
        <v>0</v>
      </c>
      <c r="BJ50" s="36">
        <v>7.7298857224975004</v>
      </c>
      <c r="BK50" s="39">
        <f>SUM(C50:BJ50)</f>
        <v>403.07531202682298</v>
      </c>
    </row>
    <row r="51" spans="1:67" x14ac:dyDescent="0.2">
      <c r="A51" s="17"/>
      <c r="B51" s="27" t="s">
        <v>83</v>
      </c>
      <c r="C51" s="36">
        <f>SUM(C49:C50)</f>
        <v>0</v>
      </c>
      <c r="D51" s="36">
        <f t="shared" ref="D51:BK51" si="15">SUM(D49:D50)</f>
        <v>1.2358513176665999</v>
      </c>
      <c r="E51" s="36">
        <f t="shared" si="15"/>
        <v>0</v>
      </c>
      <c r="F51" s="36">
        <f t="shared" si="15"/>
        <v>0</v>
      </c>
      <c r="G51" s="36">
        <f t="shared" si="15"/>
        <v>0</v>
      </c>
      <c r="H51" s="36">
        <f t="shared" si="15"/>
        <v>2.7120906443519988</v>
      </c>
      <c r="I51" s="36">
        <f t="shared" si="15"/>
        <v>2.0620837468665001</v>
      </c>
      <c r="J51" s="36">
        <f t="shared" si="15"/>
        <v>0</v>
      </c>
      <c r="K51" s="36">
        <f t="shared" si="15"/>
        <v>0</v>
      </c>
      <c r="L51" s="36">
        <f t="shared" si="15"/>
        <v>0.93940767516610013</v>
      </c>
      <c r="M51" s="36">
        <f t="shared" si="15"/>
        <v>0</v>
      </c>
      <c r="N51" s="36">
        <f t="shared" si="15"/>
        <v>0</v>
      </c>
      <c r="O51" s="36">
        <f t="shared" si="15"/>
        <v>0</v>
      </c>
      <c r="P51" s="36">
        <f t="shared" si="15"/>
        <v>0</v>
      </c>
      <c r="Q51" s="36">
        <f t="shared" si="15"/>
        <v>0</v>
      </c>
      <c r="R51" s="36">
        <f t="shared" si="15"/>
        <v>2.2387598902199013</v>
      </c>
      <c r="S51" s="36">
        <f t="shared" si="15"/>
        <v>0.26203006383329996</v>
      </c>
      <c r="T51" s="36">
        <f t="shared" si="15"/>
        <v>0</v>
      </c>
      <c r="U51" s="36">
        <f t="shared" si="15"/>
        <v>0</v>
      </c>
      <c r="V51" s="36">
        <f t="shared" si="15"/>
        <v>0.65204752133309996</v>
      </c>
      <c r="W51" s="36">
        <f t="shared" si="15"/>
        <v>0</v>
      </c>
      <c r="X51" s="36">
        <f t="shared" si="15"/>
        <v>0</v>
      </c>
      <c r="Y51" s="36">
        <f t="shared" si="15"/>
        <v>0</v>
      </c>
      <c r="Z51" s="36">
        <f t="shared" si="15"/>
        <v>0</v>
      </c>
      <c r="AA51" s="36">
        <f t="shared" si="15"/>
        <v>0</v>
      </c>
      <c r="AB51" s="36">
        <f t="shared" si="15"/>
        <v>77.522658341366707</v>
      </c>
      <c r="AC51" s="36">
        <f t="shared" si="15"/>
        <v>5.2582763734311007</v>
      </c>
      <c r="AD51" s="36">
        <f t="shared" si="15"/>
        <v>0.14716202679999998</v>
      </c>
      <c r="AE51" s="36">
        <f t="shared" si="15"/>
        <v>0</v>
      </c>
      <c r="AF51" s="36">
        <f t="shared" si="15"/>
        <v>95.72458642903166</v>
      </c>
      <c r="AG51" s="36">
        <f t="shared" si="15"/>
        <v>0</v>
      </c>
      <c r="AH51" s="36">
        <f t="shared" si="15"/>
        <v>0</v>
      </c>
      <c r="AI51" s="36">
        <f t="shared" si="15"/>
        <v>0</v>
      </c>
      <c r="AJ51" s="36">
        <f t="shared" si="15"/>
        <v>0</v>
      </c>
      <c r="AK51" s="36">
        <f t="shared" si="15"/>
        <v>0</v>
      </c>
      <c r="AL51" s="36">
        <f t="shared" si="15"/>
        <v>85.006815512695326</v>
      </c>
      <c r="AM51" s="36">
        <f t="shared" si="15"/>
        <v>9.148632493565799</v>
      </c>
      <c r="AN51" s="36">
        <f t="shared" si="15"/>
        <v>0.49389740199999993</v>
      </c>
      <c r="AO51" s="36">
        <f t="shared" si="15"/>
        <v>0</v>
      </c>
      <c r="AP51" s="36">
        <f t="shared" si="15"/>
        <v>47.759244613310692</v>
      </c>
      <c r="AQ51" s="36">
        <f t="shared" si="15"/>
        <v>0</v>
      </c>
      <c r="AR51" s="36">
        <f t="shared" si="15"/>
        <v>0</v>
      </c>
      <c r="AS51" s="36">
        <f t="shared" si="15"/>
        <v>0</v>
      </c>
      <c r="AT51" s="36">
        <f t="shared" si="15"/>
        <v>0</v>
      </c>
      <c r="AU51" s="36">
        <f t="shared" si="15"/>
        <v>0</v>
      </c>
      <c r="AV51" s="36">
        <f t="shared" si="15"/>
        <v>31.58794167082506</v>
      </c>
      <c r="AW51" s="36">
        <f t="shared" si="15"/>
        <v>6.2170598973323008</v>
      </c>
      <c r="AX51" s="36">
        <f t="shared" si="15"/>
        <v>1.5276408781999999</v>
      </c>
      <c r="AY51" s="36">
        <f t="shared" si="15"/>
        <v>0</v>
      </c>
      <c r="AZ51" s="36">
        <f t="shared" si="15"/>
        <v>30.350491087457296</v>
      </c>
      <c r="BA51" s="36">
        <f t="shared" si="15"/>
        <v>0</v>
      </c>
      <c r="BB51" s="36">
        <f t="shared" si="15"/>
        <v>0</v>
      </c>
      <c r="BC51" s="36">
        <f t="shared" si="15"/>
        <v>0</v>
      </c>
      <c r="BD51" s="36">
        <f t="shared" si="15"/>
        <v>0</v>
      </c>
      <c r="BE51" s="36">
        <f t="shared" si="15"/>
        <v>0</v>
      </c>
      <c r="BF51" s="36">
        <f t="shared" si="15"/>
        <v>11.561372747609481</v>
      </c>
      <c r="BG51" s="36">
        <f t="shared" si="15"/>
        <v>3.1012164218664</v>
      </c>
      <c r="BH51" s="36">
        <f t="shared" si="15"/>
        <v>0</v>
      </c>
      <c r="BI51" s="36">
        <f t="shared" si="15"/>
        <v>0</v>
      </c>
      <c r="BJ51" s="36">
        <f t="shared" si="15"/>
        <v>7.9444972465974004</v>
      </c>
      <c r="BK51" s="36">
        <f t="shared" si="15"/>
        <v>423.45376400152668</v>
      </c>
    </row>
    <row r="52" spans="1:67" ht="2.25" customHeight="1" x14ac:dyDescent="0.2">
      <c r="A52" s="17"/>
      <c r="B52" s="25"/>
      <c r="C52" s="58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9"/>
    </row>
    <row r="53" spans="1:67" x14ac:dyDescent="0.2">
      <c r="A53" s="17" t="s">
        <v>4</v>
      </c>
      <c r="B53" s="24" t="s">
        <v>9</v>
      </c>
      <c r="C53" s="58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9"/>
    </row>
    <row r="54" spans="1:67" x14ac:dyDescent="0.2">
      <c r="A54" s="17" t="s">
        <v>76</v>
      </c>
      <c r="B54" s="25" t="s">
        <v>18</v>
      </c>
      <c r="C54" s="58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9"/>
    </row>
    <row r="55" spans="1:67" x14ac:dyDescent="0.2">
      <c r="A55" s="17"/>
      <c r="B55" s="34" t="s">
        <v>111</v>
      </c>
      <c r="C55" s="40">
        <v>0</v>
      </c>
      <c r="D55" s="40">
        <v>31.941400000000002</v>
      </c>
      <c r="E55" s="40">
        <v>0</v>
      </c>
      <c r="F55" s="40">
        <v>0</v>
      </c>
      <c r="G55" s="40">
        <v>0</v>
      </c>
      <c r="H55" s="40">
        <v>14.859573063137198</v>
      </c>
      <c r="I55" s="40">
        <v>0.4798</v>
      </c>
      <c r="J55" s="40">
        <v>0</v>
      </c>
      <c r="K55" s="40">
        <v>0</v>
      </c>
      <c r="L55" s="40">
        <v>7.4625000000000004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6.1816000000000004</v>
      </c>
      <c r="S55" s="40">
        <v>0.1004</v>
      </c>
      <c r="T55" s="40">
        <v>0</v>
      </c>
      <c r="U55" s="40">
        <v>0</v>
      </c>
      <c r="V55" s="40">
        <v>1.268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39">
        <f>SUM(C55:BJ55)</f>
        <v>62.2932730631372</v>
      </c>
      <c r="BL55" s="51"/>
      <c r="BM55" s="51"/>
      <c r="BN55" s="51"/>
      <c r="BO55" s="51"/>
    </row>
    <row r="56" spans="1:67" x14ac:dyDescent="0.2">
      <c r="A56" s="17"/>
      <c r="B56" s="26" t="s">
        <v>85</v>
      </c>
      <c r="C56" s="36">
        <f>SUM(C55)</f>
        <v>0</v>
      </c>
      <c r="D56" s="36">
        <f t="shared" ref="D56:BJ56" si="16">SUM(D55)</f>
        <v>31.941400000000002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14.859573063137198</v>
      </c>
      <c r="I56" s="36">
        <f t="shared" si="16"/>
        <v>0.4798</v>
      </c>
      <c r="J56" s="36">
        <f t="shared" si="16"/>
        <v>0</v>
      </c>
      <c r="K56" s="36">
        <f t="shared" si="16"/>
        <v>0</v>
      </c>
      <c r="L56" s="36">
        <f t="shared" si="16"/>
        <v>7.4625000000000004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6.1816000000000004</v>
      </c>
      <c r="S56" s="36">
        <f t="shared" si="16"/>
        <v>0.1004</v>
      </c>
      <c r="T56" s="36">
        <f t="shared" si="16"/>
        <v>0</v>
      </c>
      <c r="U56" s="36">
        <f t="shared" si="16"/>
        <v>0</v>
      </c>
      <c r="V56" s="36">
        <f t="shared" si="16"/>
        <v>1.268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62.2932730631372</v>
      </c>
    </row>
    <row r="57" spans="1:67" x14ac:dyDescent="0.2">
      <c r="A57" s="17" t="s">
        <v>77</v>
      </c>
      <c r="B57" s="25" t="s">
        <v>19</v>
      </c>
      <c r="C57" s="58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9"/>
    </row>
    <row r="58" spans="1:67" x14ac:dyDescent="0.2">
      <c r="A58" s="17"/>
      <c r="B58" s="26" t="s">
        <v>36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9">
        <f>SUM(C58:BJ58)</f>
        <v>0</v>
      </c>
    </row>
    <row r="59" spans="1:67" x14ac:dyDescent="0.2">
      <c r="A59" s="17"/>
      <c r="B59" s="26" t="s">
        <v>86</v>
      </c>
      <c r="C59" s="36">
        <f t="shared" ref="C59:BJ59" si="17">SUM(C58)</f>
        <v>0</v>
      </c>
      <c r="D59" s="36">
        <f t="shared" si="17"/>
        <v>0</v>
      </c>
      <c r="E59" s="36">
        <f t="shared" si="17"/>
        <v>0</v>
      </c>
      <c r="F59" s="36">
        <f t="shared" si="17"/>
        <v>0</v>
      </c>
      <c r="G59" s="36">
        <f t="shared" si="17"/>
        <v>0</v>
      </c>
      <c r="H59" s="36">
        <f t="shared" si="17"/>
        <v>0</v>
      </c>
      <c r="I59" s="36">
        <f t="shared" si="17"/>
        <v>0</v>
      </c>
      <c r="J59" s="36">
        <f t="shared" si="17"/>
        <v>0</v>
      </c>
      <c r="K59" s="36">
        <f t="shared" si="17"/>
        <v>0</v>
      </c>
      <c r="L59" s="36">
        <f t="shared" si="17"/>
        <v>0</v>
      </c>
      <c r="M59" s="36">
        <f t="shared" si="17"/>
        <v>0</v>
      </c>
      <c r="N59" s="36">
        <f t="shared" si="17"/>
        <v>0</v>
      </c>
      <c r="O59" s="36">
        <f t="shared" si="17"/>
        <v>0</v>
      </c>
      <c r="P59" s="36">
        <f t="shared" si="17"/>
        <v>0</v>
      </c>
      <c r="Q59" s="36">
        <f t="shared" si="17"/>
        <v>0</v>
      </c>
      <c r="R59" s="36">
        <f t="shared" si="17"/>
        <v>0</v>
      </c>
      <c r="S59" s="36">
        <f t="shared" si="17"/>
        <v>0</v>
      </c>
      <c r="T59" s="36">
        <f t="shared" si="17"/>
        <v>0</v>
      </c>
      <c r="U59" s="36">
        <f t="shared" si="17"/>
        <v>0</v>
      </c>
      <c r="V59" s="36">
        <f t="shared" si="17"/>
        <v>0</v>
      </c>
      <c r="W59" s="36">
        <f t="shared" si="17"/>
        <v>0</v>
      </c>
      <c r="X59" s="36">
        <f t="shared" si="17"/>
        <v>0</v>
      </c>
      <c r="Y59" s="36">
        <f t="shared" si="17"/>
        <v>0</v>
      </c>
      <c r="Z59" s="36">
        <f t="shared" si="17"/>
        <v>0</v>
      </c>
      <c r="AA59" s="36">
        <f t="shared" si="17"/>
        <v>0</v>
      </c>
      <c r="AB59" s="36">
        <f t="shared" si="17"/>
        <v>0</v>
      </c>
      <c r="AC59" s="36">
        <f t="shared" si="17"/>
        <v>0</v>
      </c>
      <c r="AD59" s="36">
        <f t="shared" si="17"/>
        <v>0</v>
      </c>
      <c r="AE59" s="36">
        <f t="shared" si="17"/>
        <v>0</v>
      </c>
      <c r="AF59" s="36">
        <f t="shared" si="17"/>
        <v>0</v>
      </c>
      <c r="AG59" s="36">
        <f t="shared" si="17"/>
        <v>0</v>
      </c>
      <c r="AH59" s="36">
        <f t="shared" si="17"/>
        <v>0</v>
      </c>
      <c r="AI59" s="36">
        <f t="shared" si="17"/>
        <v>0</v>
      </c>
      <c r="AJ59" s="36">
        <f t="shared" si="17"/>
        <v>0</v>
      </c>
      <c r="AK59" s="36">
        <f t="shared" si="17"/>
        <v>0</v>
      </c>
      <c r="AL59" s="36">
        <f t="shared" si="17"/>
        <v>0</v>
      </c>
      <c r="AM59" s="36">
        <f t="shared" si="17"/>
        <v>0</v>
      </c>
      <c r="AN59" s="36">
        <f t="shared" si="17"/>
        <v>0</v>
      </c>
      <c r="AO59" s="36">
        <f t="shared" si="17"/>
        <v>0</v>
      </c>
      <c r="AP59" s="36">
        <f t="shared" si="17"/>
        <v>0</v>
      </c>
      <c r="AQ59" s="36">
        <f t="shared" si="17"/>
        <v>0</v>
      </c>
      <c r="AR59" s="36">
        <f t="shared" si="17"/>
        <v>0</v>
      </c>
      <c r="AS59" s="36">
        <f t="shared" si="17"/>
        <v>0</v>
      </c>
      <c r="AT59" s="36">
        <f t="shared" si="17"/>
        <v>0</v>
      </c>
      <c r="AU59" s="36">
        <f t="shared" si="17"/>
        <v>0</v>
      </c>
      <c r="AV59" s="36">
        <f t="shared" si="17"/>
        <v>0</v>
      </c>
      <c r="AW59" s="36">
        <f t="shared" si="17"/>
        <v>0</v>
      </c>
      <c r="AX59" s="36">
        <f t="shared" si="17"/>
        <v>0</v>
      </c>
      <c r="AY59" s="36">
        <f t="shared" si="17"/>
        <v>0</v>
      </c>
      <c r="AZ59" s="36">
        <f t="shared" si="17"/>
        <v>0</v>
      </c>
      <c r="BA59" s="36">
        <f t="shared" si="17"/>
        <v>0</v>
      </c>
      <c r="BB59" s="36">
        <f t="shared" si="17"/>
        <v>0</v>
      </c>
      <c r="BC59" s="36">
        <f t="shared" si="17"/>
        <v>0</v>
      </c>
      <c r="BD59" s="36">
        <f t="shared" si="17"/>
        <v>0</v>
      </c>
      <c r="BE59" s="36">
        <f t="shared" si="17"/>
        <v>0</v>
      </c>
      <c r="BF59" s="36">
        <f t="shared" si="17"/>
        <v>0</v>
      </c>
      <c r="BG59" s="36">
        <f t="shared" si="17"/>
        <v>0</v>
      </c>
      <c r="BH59" s="36">
        <f t="shared" si="17"/>
        <v>0</v>
      </c>
      <c r="BI59" s="36">
        <f t="shared" si="17"/>
        <v>0</v>
      </c>
      <c r="BJ59" s="36">
        <f t="shared" si="17"/>
        <v>0</v>
      </c>
      <c r="BK59" s="39">
        <f>SUM(BK58)</f>
        <v>0</v>
      </c>
    </row>
    <row r="60" spans="1:67" x14ac:dyDescent="0.2">
      <c r="A60" s="17"/>
      <c r="B60" s="27" t="s">
        <v>84</v>
      </c>
      <c r="C60" s="38">
        <f>C59+C56</f>
        <v>0</v>
      </c>
      <c r="D60" s="38">
        <f t="shared" ref="D60:BJ60" si="18">D59+D56</f>
        <v>31.941400000000002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14.859573063137198</v>
      </c>
      <c r="I60" s="38">
        <f t="shared" si="18"/>
        <v>0.4798</v>
      </c>
      <c r="J60" s="38">
        <f t="shared" si="18"/>
        <v>0</v>
      </c>
      <c r="K60" s="38">
        <f t="shared" si="18"/>
        <v>0</v>
      </c>
      <c r="L60" s="38">
        <f t="shared" si="18"/>
        <v>7.4625000000000004</v>
      </c>
      <c r="M60" s="38">
        <f t="shared" si="18"/>
        <v>0</v>
      </c>
      <c r="N60" s="38">
        <f t="shared" si="18"/>
        <v>0</v>
      </c>
      <c r="O60" s="38">
        <f t="shared" si="18"/>
        <v>0</v>
      </c>
      <c r="P60" s="38">
        <f t="shared" si="18"/>
        <v>0</v>
      </c>
      <c r="Q60" s="38">
        <f t="shared" si="18"/>
        <v>0</v>
      </c>
      <c r="R60" s="38">
        <f t="shared" si="18"/>
        <v>6.1816000000000004</v>
      </c>
      <c r="S60" s="38">
        <f t="shared" si="18"/>
        <v>0.1004</v>
      </c>
      <c r="T60" s="38">
        <f t="shared" si="18"/>
        <v>0</v>
      </c>
      <c r="U60" s="38">
        <f t="shared" si="18"/>
        <v>0</v>
      </c>
      <c r="V60" s="38">
        <f t="shared" si="18"/>
        <v>1.268</v>
      </c>
      <c r="W60" s="38">
        <f t="shared" si="18"/>
        <v>0</v>
      </c>
      <c r="X60" s="38">
        <f t="shared" si="18"/>
        <v>0</v>
      </c>
      <c r="Y60" s="38">
        <f t="shared" si="18"/>
        <v>0</v>
      </c>
      <c r="Z60" s="38">
        <f t="shared" si="18"/>
        <v>0</v>
      </c>
      <c r="AA60" s="38">
        <f t="shared" si="18"/>
        <v>0</v>
      </c>
      <c r="AB60" s="38">
        <f t="shared" si="18"/>
        <v>0</v>
      </c>
      <c r="AC60" s="38">
        <f t="shared" si="18"/>
        <v>0</v>
      </c>
      <c r="AD60" s="38">
        <f t="shared" si="18"/>
        <v>0</v>
      </c>
      <c r="AE60" s="38">
        <f t="shared" si="18"/>
        <v>0</v>
      </c>
      <c r="AF60" s="38">
        <f t="shared" si="18"/>
        <v>0</v>
      </c>
      <c r="AG60" s="38">
        <f t="shared" si="18"/>
        <v>0</v>
      </c>
      <c r="AH60" s="38">
        <f t="shared" si="18"/>
        <v>0</v>
      </c>
      <c r="AI60" s="38">
        <f t="shared" si="18"/>
        <v>0</v>
      </c>
      <c r="AJ60" s="38">
        <f t="shared" si="18"/>
        <v>0</v>
      </c>
      <c r="AK60" s="38">
        <f t="shared" si="18"/>
        <v>0</v>
      </c>
      <c r="AL60" s="38">
        <f t="shared" si="18"/>
        <v>0</v>
      </c>
      <c r="AM60" s="38">
        <f t="shared" si="18"/>
        <v>0</v>
      </c>
      <c r="AN60" s="38">
        <f t="shared" si="18"/>
        <v>0</v>
      </c>
      <c r="AO60" s="38">
        <f t="shared" si="18"/>
        <v>0</v>
      </c>
      <c r="AP60" s="38">
        <f t="shared" si="18"/>
        <v>0</v>
      </c>
      <c r="AQ60" s="38">
        <f t="shared" si="18"/>
        <v>0</v>
      </c>
      <c r="AR60" s="38">
        <f t="shared" si="18"/>
        <v>0</v>
      </c>
      <c r="AS60" s="38">
        <f t="shared" si="18"/>
        <v>0</v>
      </c>
      <c r="AT60" s="38">
        <f t="shared" si="18"/>
        <v>0</v>
      </c>
      <c r="AU60" s="38">
        <f t="shared" si="18"/>
        <v>0</v>
      </c>
      <c r="AV60" s="38">
        <f t="shared" si="18"/>
        <v>0</v>
      </c>
      <c r="AW60" s="38">
        <f t="shared" si="18"/>
        <v>0</v>
      </c>
      <c r="AX60" s="38">
        <f t="shared" si="18"/>
        <v>0</v>
      </c>
      <c r="AY60" s="38">
        <f t="shared" si="18"/>
        <v>0</v>
      </c>
      <c r="AZ60" s="38">
        <f t="shared" si="18"/>
        <v>0</v>
      </c>
      <c r="BA60" s="38">
        <f t="shared" si="18"/>
        <v>0</v>
      </c>
      <c r="BB60" s="38">
        <f t="shared" si="18"/>
        <v>0</v>
      </c>
      <c r="BC60" s="38">
        <f t="shared" si="18"/>
        <v>0</v>
      </c>
      <c r="BD60" s="38">
        <f t="shared" si="18"/>
        <v>0</v>
      </c>
      <c r="BE60" s="38">
        <f t="shared" si="18"/>
        <v>0</v>
      </c>
      <c r="BF60" s="38">
        <f t="shared" si="18"/>
        <v>0</v>
      </c>
      <c r="BG60" s="38">
        <f t="shared" si="18"/>
        <v>0</v>
      </c>
      <c r="BH60" s="38">
        <f t="shared" si="18"/>
        <v>0</v>
      </c>
      <c r="BI60" s="38">
        <f t="shared" si="18"/>
        <v>0</v>
      </c>
      <c r="BJ60" s="38">
        <f t="shared" si="18"/>
        <v>0</v>
      </c>
      <c r="BK60" s="38">
        <f>BK59+BK56</f>
        <v>62.2932730631372</v>
      </c>
    </row>
    <row r="61" spans="1:67" ht="4.5" customHeight="1" x14ac:dyDescent="0.2">
      <c r="A61" s="17"/>
      <c r="B61" s="25"/>
      <c r="C61" s="58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9"/>
    </row>
    <row r="62" spans="1:67" x14ac:dyDescent="0.2">
      <c r="A62" s="17" t="s">
        <v>20</v>
      </c>
      <c r="B62" s="24" t="s">
        <v>21</v>
      </c>
      <c r="C62" s="58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9"/>
    </row>
    <row r="63" spans="1:67" x14ac:dyDescent="0.2">
      <c r="A63" s="17" t="s">
        <v>76</v>
      </c>
      <c r="B63" s="25" t="s">
        <v>22</v>
      </c>
      <c r="C63" s="58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9"/>
    </row>
    <row r="64" spans="1:67" x14ac:dyDescent="0.2">
      <c r="A64" s="17"/>
      <c r="B64" s="26" t="s">
        <v>36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0</v>
      </c>
      <c r="AT64" s="36">
        <v>0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9">
        <f>SUM(C64:BJ64)</f>
        <v>0</v>
      </c>
    </row>
    <row r="65" spans="1:63" x14ac:dyDescent="0.2">
      <c r="A65" s="17"/>
      <c r="B65" s="27" t="s">
        <v>83</v>
      </c>
      <c r="C65" s="36">
        <f t="shared" ref="C65:BJ65" si="19">SUM(C64)</f>
        <v>0</v>
      </c>
      <c r="D65" s="36">
        <f t="shared" si="19"/>
        <v>0</v>
      </c>
      <c r="E65" s="36">
        <f t="shared" si="19"/>
        <v>0</v>
      </c>
      <c r="F65" s="36">
        <f t="shared" si="19"/>
        <v>0</v>
      </c>
      <c r="G65" s="36">
        <f t="shared" si="19"/>
        <v>0</v>
      </c>
      <c r="H65" s="36">
        <f t="shared" si="19"/>
        <v>0</v>
      </c>
      <c r="I65" s="36">
        <f t="shared" si="19"/>
        <v>0</v>
      </c>
      <c r="J65" s="36">
        <f t="shared" si="19"/>
        <v>0</v>
      </c>
      <c r="K65" s="36">
        <f t="shared" si="19"/>
        <v>0</v>
      </c>
      <c r="L65" s="36">
        <f t="shared" si="19"/>
        <v>0</v>
      </c>
      <c r="M65" s="36">
        <f t="shared" si="19"/>
        <v>0</v>
      </c>
      <c r="N65" s="36">
        <f t="shared" si="19"/>
        <v>0</v>
      </c>
      <c r="O65" s="36">
        <f t="shared" si="19"/>
        <v>0</v>
      </c>
      <c r="P65" s="36">
        <f t="shared" si="19"/>
        <v>0</v>
      </c>
      <c r="Q65" s="36">
        <f t="shared" si="19"/>
        <v>0</v>
      </c>
      <c r="R65" s="36">
        <f t="shared" si="19"/>
        <v>0</v>
      </c>
      <c r="S65" s="36">
        <f t="shared" si="19"/>
        <v>0</v>
      </c>
      <c r="T65" s="36">
        <f t="shared" si="19"/>
        <v>0</v>
      </c>
      <c r="U65" s="36">
        <f t="shared" si="19"/>
        <v>0</v>
      </c>
      <c r="V65" s="36">
        <f t="shared" si="19"/>
        <v>0</v>
      </c>
      <c r="W65" s="36">
        <f t="shared" si="19"/>
        <v>0</v>
      </c>
      <c r="X65" s="36">
        <f t="shared" si="19"/>
        <v>0</v>
      </c>
      <c r="Y65" s="36">
        <f t="shared" si="19"/>
        <v>0</v>
      </c>
      <c r="Z65" s="36">
        <f t="shared" si="19"/>
        <v>0</v>
      </c>
      <c r="AA65" s="36">
        <f t="shared" si="19"/>
        <v>0</v>
      </c>
      <c r="AB65" s="36">
        <f t="shared" si="19"/>
        <v>0</v>
      </c>
      <c r="AC65" s="36">
        <f t="shared" si="19"/>
        <v>0</v>
      </c>
      <c r="AD65" s="36">
        <f t="shared" si="19"/>
        <v>0</v>
      </c>
      <c r="AE65" s="36">
        <f t="shared" si="19"/>
        <v>0</v>
      </c>
      <c r="AF65" s="36">
        <f t="shared" si="19"/>
        <v>0</v>
      </c>
      <c r="AG65" s="36">
        <f t="shared" si="19"/>
        <v>0</v>
      </c>
      <c r="AH65" s="36">
        <f t="shared" si="19"/>
        <v>0</v>
      </c>
      <c r="AI65" s="36">
        <f t="shared" si="19"/>
        <v>0</v>
      </c>
      <c r="AJ65" s="36">
        <f t="shared" si="19"/>
        <v>0</v>
      </c>
      <c r="AK65" s="36">
        <f t="shared" si="19"/>
        <v>0</v>
      </c>
      <c r="AL65" s="36">
        <f t="shared" si="19"/>
        <v>0</v>
      </c>
      <c r="AM65" s="36">
        <f t="shared" si="19"/>
        <v>0</v>
      </c>
      <c r="AN65" s="36">
        <f t="shared" si="19"/>
        <v>0</v>
      </c>
      <c r="AO65" s="36">
        <f t="shared" si="19"/>
        <v>0</v>
      </c>
      <c r="AP65" s="36">
        <f t="shared" si="19"/>
        <v>0</v>
      </c>
      <c r="AQ65" s="36">
        <f t="shared" si="19"/>
        <v>0</v>
      </c>
      <c r="AR65" s="36">
        <f t="shared" si="19"/>
        <v>0</v>
      </c>
      <c r="AS65" s="36">
        <f t="shared" si="19"/>
        <v>0</v>
      </c>
      <c r="AT65" s="36">
        <f t="shared" si="19"/>
        <v>0</v>
      </c>
      <c r="AU65" s="36">
        <f t="shared" si="19"/>
        <v>0</v>
      </c>
      <c r="AV65" s="36">
        <f t="shared" si="19"/>
        <v>0</v>
      </c>
      <c r="AW65" s="36">
        <f t="shared" si="19"/>
        <v>0</v>
      </c>
      <c r="AX65" s="36">
        <f t="shared" si="19"/>
        <v>0</v>
      </c>
      <c r="AY65" s="36">
        <f t="shared" si="19"/>
        <v>0</v>
      </c>
      <c r="AZ65" s="36">
        <f t="shared" si="19"/>
        <v>0</v>
      </c>
      <c r="BA65" s="36">
        <f t="shared" si="19"/>
        <v>0</v>
      </c>
      <c r="BB65" s="36">
        <f t="shared" si="19"/>
        <v>0</v>
      </c>
      <c r="BC65" s="36">
        <f t="shared" si="19"/>
        <v>0</v>
      </c>
      <c r="BD65" s="36">
        <f t="shared" si="19"/>
        <v>0</v>
      </c>
      <c r="BE65" s="36">
        <f t="shared" si="19"/>
        <v>0</v>
      </c>
      <c r="BF65" s="36">
        <f t="shared" si="19"/>
        <v>0</v>
      </c>
      <c r="BG65" s="36">
        <f t="shared" si="19"/>
        <v>0</v>
      </c>
      <c r="BH65" s="36">
        <f t="shared" si="19"/>
        <v>0</v>
      </c>
      <c r="BI65" s="36">
        <f t="shared" si="19"/>
        <v>0</v>
      </c>
      <c r="BJ65" s="36">
        <f t="shared" si="19"/>
        <v>0</v>
      </c>
      <c r="BK65" s="39">
        <f>SUM(BK64)</f>
        <v>0</v>
      </c>
    </row>
    <row r="66" spans="1:63" ht="4.5" customHeight="1" x14ac:dyDescent="0.2">
      <c r="A66" s="17"/>
      <c r="B66" s="29"/>
      <c r="C66" s="58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9"/>
    </row>
    <row r="67" spans="1:63" x14ac:dyDescent="0.2">
      <c r="A67" s="17"/>
      <c r="B67" s="30" t="s">
        <v>99</v>
      </c>
      <c r="C67" s="44">
        <f>C28+C45+C51+C60+C65</f>
        <v>0</v>
      </c>
      <c r="D67" s="44">
        <f t="shared" ref="D67:BJ67" si="20">D28+D45+D51+D60+D65</f>
        <v>166.73789827419921</v>
      </c>
      <c r="E67" s="44">
        <f t="shared" si="20"/>
        <v>56.369091797666599</v>
      </c>
      <c r="F67" s="44">
        <f t="shared" si="20"/>
        <v>0</v>
      </c>
      <c r="G67" s="44">
        <f t="shared" si="20"/>
        <v>0</v>
      </c>
      <c r="H67" s="44">
        <f t="shared" si="20"/>
        <v>65.099998410954953</v>
      </c>
      <c r="I67" s="44">
        <f t="shared" si="20"/>
        <v>1863.8960880379718</v>
      </c>
      <c r="J67" s="44">
        <f t="shared" si="20"/>
        <v>1453.0908831184831</v>
      </c>
      <c r="K67" s="44">
        <f t="shared" si="20"/>
        <v>0</v>
      </c>
      <c r="L67" s="44">
        <f t="shared" si="20"/>
        <v>85.182942652584913</v>
      </c>
      <c r="M67" s="44">
        <f t="shared" si="20"/>
        <v>0</v>
      </c>
      <c r="N67" s="44">
        <f t="shared" si="20"/>
        <v>4.0987198494332997</v>
      </c>
      <c r="O67" s="44">
        <f t="shared" si="20"/>
        <v>0</v>
      </c>
      <c r="P67" s="44">
        <f t="shared" si="20"/>
        <v>0</v>
      </c>
      <c r="Q67" s="44">
        <f t="shared" si="20"/>
        <v>0</v>
      </c>
      <c r="R67" s="44">
        <f t="shared" si="20"/>
        <v>36.08011349908233</v>
      </c>
      <c r="S67" s="44">
        <f t="shared" si="20"/>
        <v>40.097741280965998</v>
      </c>
      <c r="T67" s="44">
        <f t="shared" si="20"/>
        <v>219.77704567116518</v>
      </c>
      <c r="U67" s="44">
        <f t="shared" si="20"/>
        <v>0</v>
      </c>
      <c r="V67" s="44">
        <f t="shared" si="20"/>
        <v>10.692193913927202</v>
      </c>
      <c r="W67" s="44">
        <f t="shared" si="20"/>
        <v>0</v>
      </c>
      <c r="X67" s="44">
        <f t="shared" si="20"/>
        <v>0</v>
      </c>
      <c r="Y67" s="44">
        <f t="shared" si="20"/>
        <v>0</v>
      </c>
      <c r="Z67" s="44">
        <f t="shared" si="20"/>
        <v>0</v>
      </c>
      <c r="AA67" s="44">
        <f t="shared" si="20"/>
        <v>0</v>
      </c>
      <c r="AB67" s="44">
        <f t="shared" si="20"/>
        <v>572.5449103321896</v>
      </c>
      <c r="AC67" s="44">
        <f t="shared" si="20"/>
        <v>184.06920781611672</v>
      </c>
      <c r="AD67" s="44">
        <f t="shared" si="20"/>
        <v>104.33031444079911</v>
      </c>
      <c r="AE67" s="44">
        <f t="shared" si="20"/>
        <v>0</v>
      </c>
      <c r="AF67" s="44">
        <f t="shared" si="20"/>
        <v>602.11310122045779</v>
      </c>
      <c r="AG67" s="44">
        <f t="shared" si="20"/>
        <v>0</v>
      </c>
      <c r="AH67" s="44">
        <f t="shared" si="20"/>
        <v>0</v>
      </c>
      <c r="AI67" s="44">
        <f t="shared" si="20"/>
        <v>0</v>
      </c>
      <c r="AJ67" s="44">
        <f t="shared" si="20"/>
        <v>0</v>
      </c>
      <c r="AK67" s="44">
        <f t="shared" si="20"/>
        <v>0</v>
      </c>
      <c r="AL67" s="44">
        <f t="shared" si="20"/>
        <v>576.34230479158293</v>
      </c>
      <c r="AM67" s="44">
        <f t="shared" si="20"/>
        <v>90.442385948492898</v>
      </c>
      <c r="AN67" s="44">
        <f t="shared" si="20"/>
        <v>446.7257429453378</v>
      </c>
      <c r="AO67" s="44">
        <f t="shared" si="20"/>
        <v>0</v>
      </c>
      <c r="AP67" s="44">
        <f t="shared" si="20"/>
        <v>279.10087218853738</v>
      </c>
      <c r="AQ67" s="44">
        <f t="shared" si="20"/>
        <v>0</v>
      </c>
      <c r="AR67" s="44">
        <f t="shared" si="20"/>
        <v>0</v>
      </c>
      <c r="AS67" s="44">
        <f t="shared" si="20"/>
        <v>0</v>
      </c>
      <c r="AT67" s="44">
        <f t="shared" si="20"/>
        <v>0</v>
      </c>
      <c r="AU67" s="44">
        <f t="shared" si="20"/>
        <v>0</v>
      </c>
      <c r="AV67" s="44">
        <f t="shared" si="20"/>
        <v>688.03122788852829</v>
      </c>
      <c r="AW67" s="44">
        <f t="shared" si="20"/>
        <v>740.81014303851271</v>
      </c>
      <c r="AX67" s="44">
        <f t="shared" si="20"/>
        <v>19.161086576333101</v>
      </c>
      <c r="AY67" s="44">
        <f t="shared" si="20"/>
        <v>0</v>
      </c>
      <c r="AZ67" s="44">
        <f t="shared" si="20"/>
        <v>333.54643733557793</v>
      </c>
      <c r="BA67" s="44">
        <f t="shared" si="20"/>
        <v>0</v>
      </c>
      <c r="BB67" s="44">
        <f t="shared" si="20"/>
        <v>0</v>
      </c>
      <c r="BC67" s="44">
        <f t="shared" si="20"/>
        <v>0</v>
      </c>
      <c r="BD67" s="44">
        <f t="shared" si="20"/>
        <v>0</v>
      </c>
      <c r="BE67" s="44">
        <f t="shared" si="20"/>
        <v>0</v>
      </c>
      <c r="BF67" s="44">
        <f t="shared" si="20"/>
        <v>148.40025950718461</v>
      </c>
      <c r="BG67" s="44">
        <f t="shared" si="20"/>
        <v>48.594222575698097</v>
      </c>
      <c r="BH67" s="44">
        <f t="shared" si="20"/>
        <v>28.099322758466201</v>
      </c>
      <c r="BI67" s="44">
        <f t="shared" si="20"/>
        <v>0</v>
      </c>
      <c r="BJ67" s="44">
        <f t="shared" si="20"/>
        <v>38.338295207086304</v>
      </c>
      <c r="BK67" s="44">
        <f>BK28+BK45+BK51+BK60+BK65</f>
        <v>8901.7725510773362</v>
      </c>
    </row>
    <row r="68" spans="1:63" ht="4.5" customHeight="1" x14ac:dyDescent="0.2">
      <c r="A68" s="17"/>
      <c r="B68" s="30"/>
      <c r="C68" s="55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7"/>
    </row>
    <row r="69" spans="1:63" ht="14.25" customHeight="1" x14ac:dyDescent="0.3">
      <c r="A69" s="17" t="s">
        <v>5</v>
      </c>
      <c r="B69" s="31" t="s">
        <v>24</v>
      </c>
      <c r="C69" s="55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7"/>
    </row>
    <row r="70" spans="1:63" x14ac:dyDescent="0.2">
      <c r="A70" s="17"/>
      <c r="B70" s="34" t="s">
        <v>112</v>
      </c>
      <c r="C70" s="40">
        <v>0</v>
      </c>
      <c r="D70" s="40">
        <v>0.53473933630000003</v>
      </c>
      <c r="E70" s="40">
        <v>0</v>
      </c>
      <c r="F70" s="40">
        <v>0</v>
      </c>
      <c r="G70" s="40">
        <v>0</v>
      </c>
      <c r="H70" s="40">
        <v>0.31418782402919992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0.15248833496409991</v>
      </c>
      <c r="S70" s="40">
        <v>0</v>
      </c>
      <c r="T70" s="40">
        <v>0</v>
      </c>
      <c r="U70" s="40">
        <v>0</v>
      </c>
      <c r="V70" s="40">
        <v>8.7456574999000003E-3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12.877386131910235</v>
      </c>
      <c r="AC70" s="40">
        <v>2.5832358999900003E-2</v>
      </c>
      <c r="AD70" s="40">
        <v>0</v>
      </c>
      <c r="AE70" s="40">
        <v>0</v>
      </c>
      <c r="AF70" s="40">
        <v>1.3437486029661001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9.3238113352279548</v>
      </c>
      <c r="AM70" s="40">
        <v>8.5274627799999989E-2</v>
      </c>
      <c r="AN70" s="40">
        <v>0</v>
      </c>
      <c r="AO70" s="40">
        <v>0</v>
      </c>
      <c r="AP70" s="40">
        <v>0.28134261370000002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4.0992661570639077</v>
      </c>
      <c r="AW70" s="40">
        <v>3.96947671E-2</v>
      </c>
      <c r="AX70" s="40">
        <v>0</v>
      </c>
      <c r="AY70" s="40">
        <v>0</v>
      </c>
      <c r="AZ70" s="40">
        <v>0.72262331063310004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1.5007297106463955</v>
      </c>
      <c r="BG70" s="40">
        <v>0</v>
      </c>
      <c r="BH70" s="40">
        <v>0</v>
      </c>
      <c r="BI70" s="40">
        <v>0</v>
      </c>
      <c r="BJ70" s="40">
        <v>8.3611063166599997E-2</v>
      </c>
      <c r="BK70" s="39">
        <f>SUM(C70:BJ70)</f>
        <v>31.393481832007396</v>
      </c>
    </row>
    <row r="71" spans="1:63" ht="13.5" thickBot="1" x14ac:dyDescent="0.25">
      <c r="A71" s="32"/>
      <c r="B71" s="27" t="s">
        <v>83</v>
      </c>
      <c r="C71" s="36">
        <f t="shared" ref="C71:BJ71" si="21">SUM(C70)</f>
        <v>0</v>
      </c>
      <c r="D71" s="36">
        <f t="shared" si="21"/>
        <v>0.53473933630000003</v>
      </c>
      <c r="E71" s="36">
        <f t="shared" si="21"/>
        <v>0</v>
      </c>
      <c r="F71" s="36">
        <f t="shared" si="21"/>
        <v>0</v>
      </c>
      <c r="G71" s="36">
        <f t="shared" si="21"/>
        <v>0</v>
      </c>
      <c r="H71" s="36">
        <f t="shared" si="21"/>
        <v>0.31418782402919992</v>
      </c>
      <c r="I71" s="36">
        <f t="shared" si="21"/>
        <v>0</v>
      </c>
      <c r="J71" s="36">
        <f t="shared" si="21"/>
        <v>0</v>
      </c>
      <c r="K71" s="36">
        <f t="shared" si="21"/>
        <v>0</v>
      </c>
      <c r="L71" s="36">
        <f t="shared" si="21"/>
        <v>0</v>
      </c>
      <c r="M71" s="36">
        <f t="shared" si="21"/>
        <v>0</v>
      </c>
      <c r="N71" s="36">
        <f t="shared" si="21"/>
        <v>0</v>
      </c>
      <c r="O71" s="36">
        <f t="shared" si="21"/>
        <v>0</v>
      </c>
      <c r="P71" s="36">
        <f t="shared" si="21"/>
        <v>0</v>
      </c>
      <c r="Q71" s="36">
        <f t="shared" si="21"/>
        <v>0</v>
      </c>
      <c r="R71" s="36">
        <f t="shared" si="21"/>
        <v>0.15248833496409991</v>
      </c>
      <c r="S71" s="36">
        <f t="shared" si="21"/>
        <v>0</v>
      </c>
      <c r="T71" s="36">
        <f t="shared" si="21"/>
        <v>0</v>
      </c>
      <c r="U71" s="36">
        <f t="shared" si="21"/>
        <v>0</v>
      </c>
      <c r="V71" s="36">
        <f t="shared" si="21"/>
        <v>8.7456574999000003E-3</v>
      </c>
      <c r="W71" s="36">
        <f t="shared" si="21"/>
        <v>0</v>
      </c>
      <c r="X71" s="36">
        <f t="shared" si="21"/>
        <v>0</v>
      </c>
      <c r="Y71" s="36">
        <f t="shared" si="21"/>
        <v>0</v>
      </c>
      <c r="Z71" s="36">
        <f t="shared" si="21"/>
        <v>0</v>
      </c>
      <c r="AA71" s="36">
        <f t="shared" si="21"/>
        <v>0</v>
      </c>
      <c r="AB71" s="36">
        <f t="shared" si="21"/>
        <v>12.877386131910235</v>
      </c>
      <c r="AC71" s="36">
        <f t="shared" si="21"/>
        <v>2.5832358999900003E-2</v>
      </c>
      <c r="AD71" s="36">
        <f t="shared" si="21"/>
        <v>0</v>
      </c>
      <c r="AE71" s="36">
        <f t="shared" si="21"/>
        <v>0</v>
      </c>
      <c r="AF71" s="36">
        <f t="shared" si="21"/>
        <v>1.3437486029661001</v>
      </c>
      <c r="AG71" s="36">
        <f t="shared" si="21"/>
        <v>0</v>
      </c>
      <c r="AH71" s="36">
        <f t="shared" si="21"/>
        <v>0</v>
      </c>
      <c r="AI71" s="36">
        <f t="shared" si="21"/>
        <v>0</v>
      </c>
      <c r="AJ71" s="36">
        <f t="shared" si="21"/>
        <v>0</v>
      </c>
      <c r="AK71" s="36">
        <f t="shared" si="21"/>
        <v>0</v>
      </c>
      <c r="AL71" s="36">
        <f t="shared" si="21"/>
        <v>9.3238113352279548</v>
      </c>
      <c r="AM71" s="36">
        <f t="shared" si="21"/>
        <v>8.5274627799999989E-2</v>
      </c>
      <c r="AN71" s="36">
        <f t="shared" si="21"/>
        <v>0</v>
      </c>
      <c r="AO71" s="36">
        <f t="shared" si="21"/>
        <v>0</v>
      </c>
      <c r="AP71" s="36">
        <f t="shared" si="21"/>
        <v>0.28134261370000002</v>
      </c>
      <c r="AQ71" s="36">
        <f t="shared" si="21"/>
        <v>0</v>
      </c>
      <c r="AR71" s="36">
        <f t="shared" si="21"/>
        <v>0</v>
      </c>
      <c r="AS71" s="36">
        <f t="shared" si="21"/>
        <v>0</v>
      </c>
      <c r="AT71" s="36">
        <f t="shared" si="21"/>
        <v>0</v>
      </c>
      <c r="AU71" s="36">
        <f t="shared" si="21"/>
        <v>0</v>
      </c>
      <c r="AV71" s="36">
        <f t="shared" si="21"/>
        <v>4.0992661570639077</v>
      </c>
      <c r="AW71" s="36">
        <f t="shared" si="21"/>
        <v>3.96947671E-2</v>
      </c>
      <c r="AX71" s="36">
        <f t="shared" si="21"/>
        <v>0</v>
      </c>
      <c r="AY71" s="36">
        <f t="shared" si="21"/>
        <v>0</v>
      </c>
      <c r="AZ71" s="36">
        <f t="shared" si="21"/>
        <v>0.72262331063310004</v>
      </c>
      <c r="BA71" s="36">
        <f t="shared" si="21"/>
        <v>0</v>
      </c>
      <c r="BB71" s="36">
        <f t="shared" si="21"/>
        <v>0</v>
      </c>
      <c r="BC71" s="36">
        <f t="shared" si="21"/>
        <v>0</v>
      </c>
      <c r="BD71" s="36">
        <f t="shared" si="21"/>
        <v>0</v>
      </c>
      <c r="BE71" s="36">
        <f t="shared" si="21"/>
        <v>0</v>
      </c>
      <c r="BF71" s="36">
        <f t="shared" si="21"/>
        <v>1.5007297106463955</v>
      </c>
      <c r="BG71" s="36">
        <f t="shared" si="21"/>
        <v>0</v>
      </c>
      <c r="BH71" s="36">
        <f t="shared" si="21"/>
        <v>0</v>
      </c>
      <c r="BI71" s="36">
        <f t="shared" si="21"/>
        <v>0</v>
      </c>
      <c r="BJ71" s="36">
        <f t="shared" si="21"/>
        <v>8.3611063166599997E-2</v>
      </c>
      <c r="BK71" s="39">
        <f>SUM(BK70)</f>
        <v>31.393481832007396</v>
      </c>
    </row>
    <row r="72" spans="1:63" ht="6" customHeight="1" x14ac:dyDescent="0.2">
      <c r="A72" s="5"/>
      <c r="B72" s="23"/>
    </row>
    <row r="73" spans="1:63" x14ac:dyDescent="0.2">
      <c r="A73" s="5"/>
      <c r="B73" s="5" t="s">
        <v>123</v>
      </c>
      <c r="L73" s="18" t="s">
        <v>37</v>
      </c>
    </row>
    <row r="74" spans="1:63" x14ac:dyDescent="0.2">
      <c r="A74" s="5"/>
      <c r="B74" s="5" t="s">
        <v>124</v>
      </c>
      <c r="L74" s="5" t="s">
        <v>29</v>
      </c>
    </row>
    <row r="75" spans="1:63" x14ac:dyDescent="0.2">
      <c r="L75" s="5" t="s">
        <v>30</v>
      </c>
    </row>
    <row r="76" spans="1:63" x14ac:dyDescent="0.2">
      <c r="B76" s="5" t="s">
        <v>32</v>
      </c>
      <c r="L76" s="5" t="s">
        <v>98</v>
      </c>
    </row>
    <row r="77" spans="1:63" x14ac:dyDescent="0.2">
      <c r="B77" s="5" t="s">
        <v>33</v>
      </c>
      <c r="L77" s="5" t="s">
        <v>100</v>
      </c>
    </row>
    <row r="78" spans="1:63" x14ac:dyDescent="0.2">
      <c r="B78" s="5"/>
      <c r="L78" s="5" t="s">
        <v>31</v>
      </c>
    </row>
    <row r="86" spans="2:2" x14ac:dyDescent="0.2">
      <c r="B86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8:BK48"/>
    <mergeCell ref="C47:BK47"/>
    <mergeCell ref="C46:BK46"/>
    <mergeCell ref="C34:BK34"/>
    <mergeCell ref="C31:BK31"/>
    <mergeCell ref="A1:A5"/>
    <mergeCell ref="C69:BK69"/>
    <mergeCell ref="C53:BK53"/>
    <mergeCell ref="C54:BK54"/>
    <mergeCell ref="C57:BK57"/>
    <mergeCell ref="C61:BK61"/>
    <mergeCell ref="C62:BK62"/>
    <mergeCell ref="C63:BK63"/>
    <mergeCell ref="C66:BK66"/>
    <mergeCell ref="C68:BK68"/>
    <mergeCell ref="C52:BK52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9"/>
  <sheetViews>
    <sheetView workbookViewId="0"/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80" t="s">
        <v>128</v>
      </c>
      <c r="C2" s="61"/>
      <c r="D2" s="61"/>
      <c r="E2" s="61"/>
      <c r="F2" s="61"/>
      <c r="G2" s="61"/>
      <c r="H2" s="61"/>
      <c r="I2" s="61"/>
      <c r="J2" s="61"/>
      <c r="K2" s="61"/>
      <c r="L2" s="81"/>
    </row>
    <row r="3" spans="2:12" x14ac:dyDescent="0.2">
      <c r="B3" s="80" t="s">
        <v>113</v>
      </c>
      <c r="C3" s="61"/>
      <c r="D3" s="61"/>
      <c r="E3" s="61"/>
      <c r="F3" s="61"/>
      <c r="G3" s="61"/>
      <c r="H3" s="61"/>
      <c r="I3" s="61"/>
      <c r="J3" s="61"/>
      <c r="K3" s="61"/>
      <c r="L3" s="81"/>
    </row>
    <row r="4" spans="2:12" ht="30" x14ac:dyDescent="0.2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 x14ac:dyDescent="0.2">
      <c r="B5" s="19">
        <v>1</v>
      </c>
      <c r="C5" s="20" t="s">
        <v>39</v>
      </c>
      <c r="D5" s="40">
        <v>0</v>
      </c>
      <c r="E5" s="35">
        <v>0</v>
      </c>
      <c r="F5" s="35">
        <v>0.3341659135326</v>
      </c>
      <c r="G5" s="35">
        <v>0.11063697883310002</v>
      </c>
      <c r="H5" s="35">
        <v>0</v>
      </c>
      <c r="I5" s="35">
        <v>0</v>
      </c>
      <c r="J5" s="35">
        <v>0</v>
      </c>
      <c r="K5" s="35">
        <f>SUM(D5:J5)</f>
        <v>0.44480289236570003</v>
      </c>
      <c r="L5" s="35">
        <v>0</v>
      </c>
    </row>
    <row r="6" spans="2:12" x14ac:dyDescent="0.2">
      <c r="B6" s="19">
        <v>2</v>
      </c>
      <c r="C6" s="21" t="s">
        <v>40</v>
      </c>
      <c r="D6" s="40">
        <v>11.317823577798798</v>
      </c>
      <c r="E6" s="35">
        <v>1.5624359670967005</v>
      </c>
      <c r="F6" s="35">
        <v>32.186658654308658</v>
      </c>
      <c r="G6" s="35">
        <v>3.5514269491425008</v>
      </c>
      <c r="H6" s="35">
        <v>0</v>
      </c>
      <c r="I6" s="35">
        <v>0.31230000000000002</v>
      </c>
      <c r="J6" s="35">
        <v>0</v>
      </c>
      <c r="K6" s="35">
        <f t="shared" ref="K6:K41" si="0">SUM(D6:J6)</f>
        <v>48.930645148346656</v>
      </c>
      <c r="L6" s="35">
        <v>0.29381369619499986</v>
      </c>
    </row>
    <row r="7" spans="2:12" x14ac:dyDescent="0.2">
      <c r="B7" s="19">
        <v>3</v>
      </c>
      <c r="C7" s="20" t="s">
        <v>41</v>
      </c>
      <c r="D7" s="40">
        <v>0</v>
      </c>
      <c r="E7" s="35">
        <v>0</v>
      </c>
      <c r="F7" s="35">
        <v>0.76394925926470014</v>
      </c>
      <c r="G7" s="35">
        <v>1.0100768066599999E-2</v>
      </c>
      <c r="H7" s="35">
        <v>0</v>
      </c>
      <c r="I7" s="35">
        <v>3.8E-3</v>
      </c>
      <c r="J7" s="35">
        <v>0</v>
      </c>
      <c r="K7" s="35">
        <f t="shared" si="0"/>
        <v>0.77785002733130015</v>
      </c>
      <c r="L7" s="35">
        <v>5.4041081633100008E-2</v>
      </c>
    </row>
    <row r="8" spans="2:12" x14ac:dyDescent="0.2">
      <c r="B8" s="19">
        <v>4</v>
      </c>
      <c r="C8" s="21" t="s">
        <v>42</v>
      </c>
      <c r="D8" s="40">
        <v>16.618938264232199</v>
      </c>
      <c r="E8" s="35">
        <v>4.5958484420981005</v>
      </c>
      <c r="F8" s="35">
        <v>14.650608681006824</v>
      </c>
      <c r="G8" s="35">
        <v>4.655054600861301</v>
      </c>
      <c r="H8" s="35">
        <v>0</v>
      </c>
      <c r="I8" s="35">
        <v>0.16540000000000002</v>
      </c>
      <c r="J8" s="35">
        <v>0</v>
      </c>
      <c r="K8" s="35">
        <f t="shared" si="0"/>
        <v>40.68584998819842</v>
      </c>
      <c r="L8" s="35">
        <v>0.45075538326199993</v>
      </c>
    </row>
    <row r="9" spans="2:12" x14ac:dyDescent="0.2">
      <c r="B9" s="19">
        <v>5</v>
      </c>
      <c r="C9" s="21" t="s">
        <v>43</v>
      </c>
      <c r="D9" s="40">
        <v>1.0148458499985</v>
      </c>
      <c r="E9" s="35">
        <v>1.6141393630305996</v>
      </c>
      <c r="F9" s="35">
        <v>41.860736764634325</v>
      </c>
      <c r="G9" s="35">
        <v>10.758950085324305</v>
      </c>
      <c r="H9" s="35">
        <v>0</v>
      </c>
      <c r="I9" s="35">
        <v>0.75540000000000007</v>
      </c>
      <c r="J9" s="35">
        <v>0</v>
      </c>
      <c r="K9" s="35">
        <f t="shared" si="0"/>
        <v>56.004072062987724</v>
      </c>
      <c r="L9" s="35">
        <v>0.62253913812839989</v>
      </c>
    </row>
    <row r="10" spans="2:12" x14ac:dyDescent="0.2">
      <c r="B10" s="19">
        <v>6</v>
      </c>
      <c r="C10" s="21" t="s">
        <v>44</v>
      </c>
      <c r="D10" s="40">
        <v>39.70663686996599</v>
      </c>
      <c r="E10" s="35">
        <v>1.7022909016320995</v>
      </c>
      <c r="F10" s="35">
        <v>13.037433011766907</v>
      </c>
      <c r="G10" s="35">
        <v>2.2183904668623002</v>
      </c>
      <c r="H10" s="35">
        <v>0</v>
      </c>
      <c r="I10" s="35">
        <v>0.14080000000000001</v>
      </c>
      <c r="J10" s="35">
        <v>0</v>
      </c>
      <c r="K10" s="35">
        <f t="shared" si="0"/>
        <v>56.805551250227296</v>
      </c>
      <c r="L10" s="35">
        <v>0.24089862949749991</v>
      </c>
    </row>
    <row r="11" spans="2:12" x14ac:dyDescent="0.2">
      <c r="B11" s="19">
        <v>7</v>
      </c>
      <c r="C11" s="21" t="s">
        <v>45</v>
      </c>
      <c r="D11" s="40">
        <v>6.0290616300313005</v>
      </c>
      <c r="E11" s="35">
        <v>10.463145588658699</v>
      </c>
      <c r="F11" s="35">
        <v>37.626248836091193</v>
      </c>
      <c r="G11" s="35">
        <v>11.304978529533898</v>
      </c>
      <c r="H11" s="35">
        <v>0</v>
      </c>
      <c r="I11" s="35">
        <v>0</v>
      </c>
      <c r="J11" s="35">
        <v>0</v>
      </c>
      <c r="K11" s="35">
        <f t="shared" si="0"/>
        <v>65.423434584315089</v>
      </c>
      <c r="L11" s="35">
        <v>0.47635887636140001</v>
      </c>
    </row>
    <row r="12" spans="2:12" x14ac:dyDescent="0.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 x14ac:dyDescent="0.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 x14ac:dyDescent="0.2">
      <c r="B14" s="19">
        <v>10</v>
      </c>
      <c r="C14" s="21" t="s">
        <v>48</v>
      </c>
      <c r="D14" s="40">
        <v>0.14203055376650001</v>
      </c>
      <c r="E14" s="35">
        <v>0.27380932549980003</v>
      </c>
      <c r="F14" s="35">
        <v>8.6275069805762037</v>
      </c>
      <c r="G14" s="35">
        <v>1.8463404153947003</v>
      </c>
      <c r="H14" s="35">
        <v>0</v>
      </c>
      <c r="I14" s="35">
        <v>8.2299999999999998E-2</v>
      </c>
      <c r="J14" s="35">
        <v>0</v>
      </c>
      <c r="K14" s="35">
        <f t="shared" si="0"/>
        <v>10.971987275237204</v>
      </c>
      <c r="L14" s="35">
        <v>0.3895369532313</v>
      </c>
    </row>
    <row r="15" spans="2:12" x14ac:dyDescent="0.2">
      <c r="B15" s="19">
        <v>11</v>
      </c>
      <c r="C15" s="21" t="s">
        <v>49</v>
      </c>
      <c r="D15" s="40">
        <v>104.7576579389933</v>
      </c>
      <c r="E15" s="35">
        <v>68.988694707738802</v>
      </c>
      <c r="F15" s="35">
        <v>123.51104623047574</v>
      </c>
      <c r="G15" s="35">
        <v>17.952760535355587</v>
      </c>
      <c r="H15" s="35">
        <v>0</v>
      </c>
      <c r="I15" s="35">
        <v>0.74859999999999993</v>
      </c>
      <c r="J15" s="35">
        <v>0</v>
      </c>
      <c r="K15" s="35">
        <f t="shared" si="0"/>
        <v>315.95875941256344</v>
      </c>
      <c r="L15" s="35">
        <v>1.7645145282191963</v>
      </c>
    </row>
    <row r="16" spans="2:12" x14ac:dyDescent="0.2">
      <c r="B16" s="19">
        <v>12</v>
      </c>
      <c r="C16" s="21" t="s">
        <v>50</v>
      </c>
      <c r="D16" s="40">
        <v>180.20789480136341</v>
      </c>
      <c r="E16" s="35">
        <v>6.6404736519963992</v>
      </c>
      <c r="F16" s="35">
        <v>60.759909010822369</v>
      </c>
      <c r="G16" s="35">
        <v>11.038204050441205</v>
      </c>
      <c r="H16" s="35">
        <v>0</v>
      </c>
      <c r="I16" s="35">
        <v>0.52260000000000006</v>
      </c>
      <c r="J16" s="35">
        <v>0</v>
      </c>
      <c r="K16" s="35">
        <f t="shared" si="0"/>
        <v>259.16908151462337</v>
      </c>
      <c r="L16" s="35">
        <v>0.78033520862870009</v>
      </c>
    </row>
    <row r="17" spans="2:12" x14ac:dyDescent="0.2">
      <c r="B17" s="19">
        <v>13</v>
      </c>
      <c r="C17" s="21" t="s">
        <v>51</v>
      </c>
      <c r="D17" s="40">
        <v>17.099213972599703</v>
      </c>
      <c r="E17" s="35">
        <v>0.50629334293270001</v>
      </c>
      <c r="F17" s="35">
        <v>15.740894715816403</v>
      </c>
      <c r="G17" s="35">
        <v>2.1503452690287994</v>
      </c>
      <c r="H17" s="35">
        <v>0</v>
      </c>
      <c r="I17" s="35">
        <v>3.8400000000000004E-2</v>
      </c>
      <c r="J17" s="35">
        <v>0</v>
      </c>
      <c r="K17" s="35">
        <f t="shared" si="0"/>
        <v>35.535147300377602</v>
      </c>
      <c r="L17" s="35">
        <v>0.27795142799720013</v>
      </c>
    </row>
    <row r="18" spans="2:12" x14ac:dyDescent="0.2">
      <c r="B18" s="19">
        <v>14</v>
      </c>
      <c r="C18" s="21" t="s">
        <v>52</v>
      </c>
      <c r="D18" s="40">
        <v>4.6074066599999996E-5</v>
      </c>
      <c r="E18" s="35">
        <v>0.66668006403269986</v>
      </c>
      <c r="F18" s="35">
        <v>11.790221824065497</v>
      </c>
      <c r="G18" s="35">
        <v>1.6840373540961995</v>
      </c>
      <c r="H18" s="35">
        <v>0</v>
      </c>
      <c r="I18" s="35">
        <v>3.2899999999999999E-2</v>
      </c>
      <c r="J18" s="35">
        <v>0</v>
      </c>
      <c r="K18" s="35">
        <f t="shared" si="0"/>
        <v>14.173885316260996</v>
      </c>
      <c r="L18" s="35">
        <v>7.7001578065999998E-2</v>
      </c>
    </row>
    <row r="19" spans="2:12" x14ac:dyDescent="0.2">
      <c r="B19" s="19">
        <v>15</v>
      </c>
      <c r="C19" s="21" t="s">
        <v>53</v>
      </c>
      <c r="D19" s="40">
        <v>60.820464589131689</v>
      </c>
      <c r="E19" s="35">
        <v>0.47886114346489989</v>
      </c>
      <c r="F19" s="35">
        <v>34.359698146906105</v>
      </c>
      <c r="G19" s="35">
        <v>5.2537854186118036</v>
      </c>
      <c r="H19" s="35">
        <v>0</v>
      </c>
      <c r="I19" s="35">
        <v>1.3599999999999999E-2</v>
      </c>
      <c r="J19" s="35">
        <v>0</v>
      </c>
      <c r="K19" s="35">
        <f t="shared" si="0"/>
        <v>100.92640929811448</v>
      </c>
      <c r="L19" s="35">
        <v>0.38312601599420021</v>
      </c>
    </row>
    <row r="20" spans="2:12" x14ac:dyDescent="0.2">
      <c r="B20" s="19">
        <v>16</v>
      </c>
      <c r="C20" s="21" t="s">
        <v>54</v>
      </c>
      <c r="D20" s="40">
        <v>326.38821595409155</v>
      </c>
      <c r="E20" s="35">
        <v>54.618512643418001</v>
      </c>
      <c r="F20" s="35">
        <v>171.56232026926418</v>
      </c>
      <c r="G20" s="35">
        <v>35.54375998257408</v>
      </c>
      <c r="H20" s="35">
        <v>0</v>
      </c>
      <c r="I20" s="35">
        <v>2.0209000000000001</v>
      </c>
      <c r="J20" s="35">
        <v>0</v>
      </c>
      <c r="K20" s="35">
        <f t="shared" si="0"/>
        <v>590.13370884934784</v>
      </c>
      <c r="L20" s="35">
        <v>1.8236642103539966</v>
      </c>
    </row>
    <row r="21" spans="2:12" x14ac:dyDescent="0.2">
      <c r="B21" s="19">
        <v>17</v>
      </c>
      <c r="C21" s="21" t="s">
        <v>55</v>
      </c>
      <c r="D21" s="40">
        <v>449.11204322333936</v>
      </c>
      <c r="E21" s="35">
        <v>13.0865899393644</v>
      </c>
      <c r="F21" s="35">
        <v>49.291842667963039</v>
      </c>
      <c r="G21" s="35">
        <v>10.21057120707469</v>
      </c>
      <c r="H21" s="35">
        <v>0</v>
      </c>
      <c r="I21" s="35">
        <v>0.46920000000000001</v>
      </c>
      <c r="J21" s="35">
        <v>0</v>
      </c>
      <c r="K21" s="35">
        <f t="shared" si="0"/>
        <v>522.17024703774155</v>
      </c>
      <c r="L21" s="35">
        <v>0.56922243112710003</v>
      </c>
    </row>
    <row r="22" spans="2:12" x14ac:dyDescent="0.2">
      <c r="B22" s="19">
        <v>18</v>
      </c>
      <c r="C22" s="20" t="s">
        <v>56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 x14ac:dyDescent="0.2">
      <c r="B23" s="19">
        <v>19</v>
      </c>
      <c r="C23" s="21" t="s">
        <v>57</v>
      </c>
      <c r="D23" s="40">
        <v>14.083103835461808</v>
      </c>
      <c r="E23" s="35">
        <v>37.090300899650323</v>
      </c>
      <c r="F23" s="35">
        <v>101.23064817650473</v>
      </c>
      <c r="G23" s="35">
        <v>23.494099642749784</v>
      </c>
      <c r="H23" s="35">
        <v>0</v>
      </c>
      <c r="I23" s="35">
        <v>1.7715000000000001</v>
      </c>
      <c r="J23" s="35">
        <v>0</v>
      </c>
      <c r="K23" s="35">
        <f t="shared" si="0"/>
        <v>177.66965255436665</v>
      </c>
      <c r="L23" s="35">
        <v>0.89271297522159854</v>
      </c>
    </row>
    <row r="24" spans="2:12" x14ac:dyDescent="0.2">
      <c r="B24" s="19">
        <v>20</v>
      </c>
      <c r="C24" s="21" t="s">
        <v>58</v>
      </c>
      <c r="D24" s="40">
        <v>2151.8442053165845</v>
      </c>
      <c r="E24" s="35">
        <v>250.48987813370246</v>
      </c>
      <c r="F24" s="35">
        <v>1037.5619691601603</v>
      </c>
      <c r="G24" s="35">
        <v>111.90649966126054</v>
      </c>
      <c r="H24" s="35">
        <v>0</v>
      </c>
      <c r="I24" s="35">
        <v>42.686773063137196</v>
      </c>
      <c r="J24" s="35">
        <v>0</v>
      </c>
      <c r="K24" s="35">
        <f t="shared" si="0"/>
        <v>3594.489325334845</v>
      </c>
      <c r="L24" s="35">
        <v>10.434633084233532</v>
      </c>
    </row>
    <row r="25" spans="2:12" x14ac:dyDescent="0.2">
      <c r="B25" s="19">
        <v>21</v>
      </c>
      <c r="C25" s="20" t="s">
        <v>59</v>
      </c>
      <c r="D25" s="40">
        <v>0</v>
      </c>
      <c r="E25" s="35">
        <v>2.4309996666000001E-3</v>
      </c>
      <c r="F25" s="35">
        <v>0.46181040479600011</v>
      </c>
      <c r="G25" s="35">
        <v>7.9020581199700013E-2</v>
      </c>
      <c r="H25" s="35">
        <v>0</v>
      </c>
      <c r="I25" s="35">
        <v>0</v>
      </c>
      <c r="J25" s="35">
        <v>0</v>
      </c>
      <c r="K25" s="35">
        <f t="shared" si="0"/>
        <v>0.54326198566230011</v>
      </c>
      <c r="L25" s="35">
        <v>2.25045999E-5</v>
      </c>
    </row>
    <row r="26" spans="2:12" x14ac:dyDescent="0.2">
      <c r="B26" s="19">
        <v>22</v>
      </c>
      <c r="C26" s="21" t="s">
        <v>60</v>
      </c>
      <c r="D26" s="40">
        <v>2.60421579333E-2</v>
      </c>
      <c r="E26" s="35">
        <v>0.1043815669331</v>
      </c>
      <c r="F26" s="35">
        <v>1.2364646394598993</v>
      </c>
      <c r="G26" s="35">
        <v>1.3111950566300002E-2</v>
      </c>
      <c r="H26" s="35">
        <v>0</v>
      </c>
      <c r="I26" s="35">
        <v>0.23319999999999999</v>
      </c>
      <c r="J26" s="35">
        <v>0</v>
      </c>
      <c r="K26" s="35">
        <f t="shared" si="0"/>
        <v>1.6132003148925993</v>
      </c>
      <c r="L26" s="35">
        <v>3.4252970599500006E-2</v>
      </c>
    </row>
    <row r="27" spans="2:12" x14ac:dyDescent="0.2">
      <c r="B27" s="19">
        <v>23</v>
      </c>
      <c r="C27" s="20" t="s">
        <v>61</v>
      </c>
      <c r="D27" s="40">
        <v>0</v>
      </c>
      <c r="E27" s="35">
        <v>1.21569E-5</v>
      </c>
      <c r="F27" s="35">
        <v>9.4303999999999992E-4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9.5519689999999993E-4</v>
      </c>
      <c r="L27" s="35">
        <v>2.5202288665999999E-3</v>
      </c>
    </row>
    <row r="28" spans="2:12" x14ac:dyDescent="0.2">
      <c r="B28" s="19">
        <v>24</v>
      </c>
      <c r="C28" s="20" t="s">
        <v>62</v>
      </c>
      <c r="D28" s="40">
        <v>5.2788235665999998E-3</v>
      </c>
      <c r="E28" s="35">
        <v>2.0203174665999997E-3</v>
      </c>
      <c r="F28" s="35">
        <v>4.1518708611597033</v>
      </c>
      <c r="G28" s="35">
        <v>0.32833783376639997</v>
      </c>
      <c r="H28" s="35">
        <v>0</v>
      </c>
      <c r="I28" s="35">
        <v>9.9199999999999997E-2</v>
      </c>
      <c r="J28" s="35">
        <v>0</v>
      </c>
      <c r="K28" s="35">
        <f t="shared" si="0"/>
        <v>4.5867078359593032</v>
      </c>
      <c r="L28" s="35">
        <v>1.41573012333E-2</v>
      </c>
    </row>
    <row r="29" spans="2:12" x14ac:dyDescent="0.2">
      <c r="B29" s="19">
        <v>25</v>
      </c>
      <c r="C29" s="21" t="s">
        <v>63</v>
      </c>
      <c r="D29" s="40">
        <v>1019.3903782923946</v>
      </c>
      <c r="E29" s="35">
        <v>10.139096758256898</v>
      </c>
      <c r="F29" s="35">
        <v>236.15475408504142</v>
      </c>
      <c r="G29" s="35">
        <v>23.930614599798396</v>
      </c>
      <c r="H29" s="35">
        <v>0</v>
      </c>
      <c r="I29" s="35">
        <v>2.2252000000000001</v>
      </c>
      <c r="J29" s="35">
        <v>0</v>
      </c>
      <c r="K29" s="35">
        <f t="shared" si="0"/>
        <v>1291.8400437354915</v>
      </c>
      <c r="L29" s="35">
        <v>1.534558574557398</v>
      </c>
    </row>
    <row r="30" spans="2:12" x14ac:dyDescent="0.2">
      <c r="B30" s="19">
        <v>26</v>
      </c>
      <c r="C30" s="21" t="s">
        <v>64</v>
      </c>
      <c r="D30" s="40">
        <v>57.218975318425933</v>
      </c>
      <c r="E30" s="35">
        <v>7.1099764552922009</v>
      </c>
      <c r="F30" s="35">
        <v>38.770457294732047</v>
      </c>
      <c r="G30" s="35">
        <v>14.516016334363384</v>
      </c>
      <c r="H30" s="35">
        <v>0</v>
      </c>
      <c r="I30" s="35">
        <v>0.72589999999999999</v>
      </c>
      <c r="J30" s="35">
        <v>0</v>
      </c>
      <c r="K30" s="35">
        <f t="shared" si="0"/>
        <v>118.34132540281355</v>
      </c>
      <c r="L30" s="35">
        <v>0.56126823722840036</v>
      </c>
    </row>
    <row r="31" spans="2:12" x14ac:dyDescent="0.2">
      <c r="B31" s="19">
        <v>27</v>
      </c>
      <c r="C31" s="21" t="s">
        <v>15</v>
      </c>
      <c r="D31" s="40">
        <v>4.3694354760996994</v>
      </c>
      <c r="E31" s="35">
        <v>9.2655655366600004E-2</v>
      </c>
      <c r="F31" s="35">
        <v>2.9023357298949009</v>
      </c>
      <c r="G31" s="35">
        <v>0.26044919376609998</v>
      </c>
      <c r="H31" s="35">
        <v>0</v>
      </c>
      <c r="I31" s="35">
        <v>0.80289999999999995</v>
      </c>
      <c r="J31" s="35">
        <v>0</v>
      </c>
      <c r="K31" s="35">
        <f t="shared" si="0"/>
        <v>8.4277760551272998</v>
      </c>
      <c r="L31" s="35">
        <v>5.0264736099899988E-2</v>
      </c>
    </row>
    <row r="32" spans="2:12" x14ac:dyDescent="0.2">
      <c r="B32" s="19">
        <v>28</v>
      </c>
      <c r="C32" s="21" t="s">
        <v>65</v>
      </c>
      <c r="D32" s="40">
        <v>1.8170362599899997E-2</v>
      </c>
      <c r="E32" s="35">
        <v>1.6655007999000001E-3</v>
      </c>
      <c r="F32" s="35">
        <v>2.108472890427501</v>
      </c>
      <c r="G32" s="35">
        <v>0.4234949154983001</v>
      </c>
      <c r="H32" s="35">
        <v>0</v>
      </c>
      <c r="I32" s="35">
        <v>0</v>
      </c>
      <c r="J32" s="35">
        <v>0</v>
      </c>
      <c r="K32" s="35">
        <f t="shared" si="0"/>
        <v>2.5518036693256012</v>
      </c>
      <c r="L32" s="35">
        <v>2.8622967533000001E-2</v>
      </c>
    </row>
    <row r="33" spans="2:12" x14ac:dyDescent="0.2">
      <c r="B33" s="19">
        <v>29</v>
      </c>
      <c r="C33" s="21" t="s">
        <v>66</v>
      </c>
      <c r="D33" s="40">
        <v>9.9258269192651039</v>
      </c>
      <c r="E33" s="35">
        <v>3.9108511723284005</v>
      </c>
      <c r="F33" s="35">
        <v>33.572982235415232</v>
      </c>
      <c r="G33" s="35">
        <v>6.2051071349455986</v>
      </c>
      <c r="H33" s="35">
        <v>0</v>
      </c>
      <c r="I33" s="35">
        <v>0.21890000000000001</v>
      </c>
      <c r="J33" s="35">
        <v>0</v>
      </c>
      <c r="K33" s="35">
        <f t="shared" si="0"/>
        <v>53.833667461954334</v>
      </c>
      <c r="L33" s="35">
        <v>0.59200409369490004</v>
      </c>
    </row>
    <row r="34" spans="2:12" x14ac:dyDescent="0.2">
      <c r="B34" s="19">
        <v>30</v>
      </c>
      <c r="C34" s="21" t="s">
        <v>67</v>
      </c>
      <c r="D34" s="40">
        <v>7.5922480690624026</v>
      </c>
      <c r="E34" s="35">
        <v>2.0747649728630009</v>
      </c>
      <c r="F34" s="35">
        <v>69.609455887673278</v>
      </c>
      <c r="G34" s="35">
        <v>9.1659085708605996</v>
      </c>
      <c r="H34" s="35">
        <v>0</v>
      </c>
      <c r="I34" s="35">
        <v>0.89219999999999999</v>
      </c>
      <c r="J34" s="35">
        <v>0</v>
      </c>
      <c r="K34" s="35">
        <f t="shared" si="0"/>
        <v>89.334577500459275</v>
      </c>
      <c r="L34" s="35">
        <v>1.0172648962235993</v>
      </c>
    </row>
    <row r="35" spans="2:12" x14ac:dyDescent="0.2">
      <c r="B35" s="19">
        <v>31</v>
      </c>
      <c r="C35" s="20" t="s">
        <v>68</v>
      </c>
      <c r="D35" s="40">
        <v>0.3243993036333</v>
      </c>
      <c r="E35" s="35">
        <v>0.30151347173330001</v>
      </c>
      <c r="F35" s="35">
        <v>0.83084845632969984</v>
      </c>
      <c r="G35" s="35">
        <v>0.17780983649930004</v>
      </c>
      <c r="H35" s="35">
        <v>0</v>
      </c>
      <c r="I35" s="35">
        <v>0</v>
      </c>
      <c r="J35" s="35">
        <v>0</v>
      </c>
      <c r="K35" s="35">
        <f t="shared" si="0"/>
        <v>1.6345710681956001</v>
      </c>
      <c r="L35" s="35">
        <v>4.8220745499499999E-2</v>
      </c>
    </row>
    <row r="36" spans="2:12" x14ac:dyDescent="0.2">
      <c r="B36" s="19">
        <v>32</v>
      </c>
      <c r="C36" s="21" t="s">
        <v>69</v>
      </c>
      <c r="D36" s="40">
        <v>210.81783934152665</v>
      </c>
      <c r="E36" s="35">
        <v>12.142725818724198</v>
      </c>
      <c r="F36" s="35">
        <v>99.727931611894149</v>
      </c>
      <c r="G36" s="35">
        <v>17.597575133428847</v>
      </c>
      <c r="H36" s="35">
        <v>0</v>
      </c>
      <c r="I36" s="35">
        <v>1.8636000000000001</v>
      </c>
      <c r="J36" s="35">
        <v>0</v>
      </c>
      <c r="K36" s="35">
        <f t="shared" si="0"/>
        <v>342.14967190557383</v>
      </c>
      <c r="L36" s="35">
        <v>1.7604094007779951</v>
      </c>
    </row>
    <row r="37" spans="2:12" x14ac:dyDescent="0.2">
      <c r="B37" s="19">
        <v>33</v>
      </c>
      <c r="C37" s="21" t="s">
        <v>114</v>
      </c>
      <c r="D37" s="40">
        <v>103.98397371092877</v>
      </c>
      <c r="E37" s="35">
        <v>9.6904244505883934</v>
      </c>
      <c r="F37" s="35">
        <v>112.99257850223317</v>
      </c>
      <c r="G37" s="35">
        <v>14.318300976078287</v>
      </c>
      <c r="H37" s="40">
        <v>0</v>
      </c>
      <c r="I37" s="35">
        <v>0.65820000000000001</v>
      </c>
      <c r="J37" s="40">
        <v>0</v>
      </c>
      <c r="K37" s="35">
        <f t="shared" si="0"/>
        <v>241.64347763982863</v>
      </c>
      <c r="L37" s="35">
        <v>1.3296504023219975</v>
      </c>
    </row>
    <row r="38" spans="2:12" x14ac:dyDescent="0.2">
      <c r="B38" s="19">
        <v>34</v>
      </c>
      <c r="C38" s="21" t="s">
        <v>70</v>
      </c>
      <c r="D38" s="40">
        <v>0.20057199366649997</v>
      </c>
      <c r="E38" s="35">
        <v>0.1012794306999</v>
      </c>
      <c r="F38" s="35">
        <v>4.0086457552544017</v>
      </c>
      <c r="G38" s="35">
        <v>2.1821334559635988</v>
      </c>
      <c r="H38" s="35">
        <v>0</v>
      </c>
      <c r="I38" s="35">
        <v>4.2700000000000002E-2</v>
      </c>
      <c r="J38" s="35">
        <v>0</v>
      </c>
      <c r="K38" s="35">
        <f t="shared" si="0"/>
        <v>6.5353306355844003</v>
      </c>
      <c r="L38" s="35">
        <v>1.1825639166600002E-2</v>
      </c>
    </row>
    <row r="39" spans="2:12" x14ac:dyDescent="0.2">
      <c r="B39" s="19">
        <v>35</v>
      </c>
      <c r="C39" s="21" t="s">
        <v>71</v>
      </c>
      <c r="D39" s="40">
        <v>164.68081357136103</v>
      </c>
      <c r="E39" s="35">
        <v>48.836067671547625</v>
      </c>
      <c r="F39" s="35">
        <v>227.99341635214506</v>
      </c>
      <c r="G39" s="35">
        <v>47.207469747739488</v>
      </c>
      <c r="H39" s="35">
        <v>0</v>
      </c>
      <c r="I39" s="35">
        <v>1.2376999999999998</v>
      </c>
      <c r="J39" s="35">
        <v>0</v>
      </c>
      <c r="K39" s="35">
        <f t="shared" si="0"/>
        <v>489.95546734279321</v>
      </c>
      <c r="L39" s="35">
        <v>1.6297613083125009</v>
      </c>
    </row>
    <row r="40" spans="2:12" x14ac:dyDescent="0.2">
      <c r="B40" s="19">
        <v>36</v>
      </c>
      <c r="C40" s="21" t="s">
        <v>72</v>
      </c>
      <c r="D40" s="40">
        <v>21.667610717732899</v>
      </c>
      <c r="E40" s="35">
        <v>1.7822091425653004</v>
      </c>
      <c r="F40" s="35">
        <v>14.489034777485019</v>
      </c>
      <c r="G40" s="35">
        <v>1.7969132092944999</v>
      </c>
      <c r="H40" s="35">
        <v>0</v>
      </c>
      <c r="I40" s="35">
        <v>0</v>
      </c>
      <c r="J40" s="35">
        <v>0</v>
      </c>
      <c r="K40" s="35">
        <f t="shared" si="0"/>
        <v>39.735767847077717</v>
      </c>
      <c r="L40" s="35">
        <v>0.2839760508621999</v>
      </c>
    </row>
    <row r="41" spans="2:12" x14ac:dyDescent="0.2">
      <c r="B41" s="19">
        <v>37</v>
      </c>
      <c r="C41" s="21" t="s">
        <v>73</v>
      </c>
      <c r="D41" s="40">
        <v>102.09377255122646</v>
      </c>
      <c r="E41" s="35">
        <v>34.418645824252842</v>
      </c>
      <c r="F41" s="35">
        <v>147.1714586444501</v>
      </c>
      <c r="G41" s="35">
        <v>31.561558612545504</v>
      </c>
      <c r="H41" s="35">
        <v>0</v>
      </c>
      <c r="I41" s="35">
        <v>3.5291000000000001</v>
      </c>
      <c r="J41" s="35">
        <v>0</v>
      </c>
      <c r="K41" s="35">
        <f t="shared" si="0"/>
        <v>318.77453563247497</v>
      </c>
      <c r="L41" s="35">
        <v>2.9635965562797977</v>
      </c>
    </row>
    <row r="42" spans="2:12" ht="15" x14ac:dyDescent="0.2">
      <c r="B42" s="22" t="s">
        <v>11</v>
      </c>
      <c r="C42" s="4"/>
      <c r="D42" s="46">
        <f t="shared" ref="D42:L42" si="1">SUM(D5:D41)</f>
        <v>5081.4575190608475</v>
      </c>
      <c r="E42" s="35">
        <f>SUM(E5:E41)</f>
        <v>583.48867548030171</v>
      </c>
      <c r="F42" s="35">
        <f t="shared" si="1"/>
        <v>2751.0793194715516</v>
      </c>
      <c r="G42" s="35">
        <f>SUM(G5:G41)</f>
        <v>423.45376400152566</v>
      </c>
      <c r="H42" s="45">
        <f t="shared" si="1"/>
        <v>0</v>
      </c>
      <c r="I42" s="45">
        <f t="shared" si="1"/>
        <v>62.2932730631372</v>
      </c>
      <c r="J42" s="45">
        <f t="shared" si="1"/>
        <v>0</v>
      </c>
      <c r="K42" s="45">
        <f t="shared" si="1"/>
        <v>8901.7725510773635</v>
      </c>
      <c r="L42" s="35">
        <f t="shared" si="1"/>
        <v>31.393481832007314</v>
      </c>
    </row>
    <row r="43" spans="2:12" x14ac:dyDescent="0.2">
      <c r="B43" t="s">
        <v>89</v>
      </c>
    </row>
    <row r="45" spans="2:12" s="52" customFormat="1" x14ac:dyDescent="0.2"/>
    <row r="46" spans="2:12" s="52" customFormat="1" x14ac:dyDescent="0.2"/>
    <row r="47" spans="2:12" s="52" customFormat="1" x14ac:dyDescent="0.2"/>
    <row r="48" spans="2:12" x14ac:dyDescent="0.2">
      <c r="I48" s="52"/>
    </row>
    <row r="49" spans="9:9" x14ac:dyDescent="0.2">
      <c r="I49" s="52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Lloyd Serrao</cp:lastModifiedBy>
  <cp:lastPrinted>2014-03-24T10:58:12Z</cp:lastPrinted>
  <dcterms:created xsi:type="dcterms:W3CDTF">2014-01-06T04:43:23Z</dcterms:created>
  <dcterms:modified xsi:type="dcterms:W3CDTF">2018-10-08T08:55:56Z</dcterms:modified>
</cp:coreProperties>
</file>